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Gestio\INDIKA\"/>
    </mc:Choice>
  </mc:AlternateContent>
  <bookViews>
    <workbookView xWindow="0" yWindow="0" windowWidth="28800" windowHeight="12435" tabRatio="500"/>
  </bookViews>
  <sheets>
    <sheet name="Fitxa autoavaluació" sheetId="1" r:id="rId1"/>
    <sheet name="Càlculs" sheetId="2" r:id="rId2"/>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C20" i="2" l="1"/>
  <c r="C19" i="2"/>
  <c r="C18" i="2"/>
  <c r="C17" i="2"/>
  <c r="C16" i="2"/>
  <c r="C15" i="2"/>
  <c r="C14" i="2"/>
  <c r="C13" i="2"/>
  <c r="C12" i="2"/>
  <c r="C11" i="2"/>
  <c r="C10" i="2"/>
  <c r="C9" i="2"/>
  <c r="C8" i="2"/>
  <c r="C7" i="2"/>
  <c r="C6" i="2"/>
  <c r="D7" i="2"/>
  <c r="D9" i="2"/>
  <c r="E8" i="2"/>
  <c r="E11" i="2"/>
  <c r="D14" i="2"/>
  <c r="E15" i="2"/>
  <c r="F16" i="2"/>
  <c r="E17" i="2"/>
  <c r="E18" i="2"/>
  <c r="J28" i="2" l="1"/>
  <c r="F20" i="2"/>
  <c r="E20" i="2"/>
  <c r="D20" i="2"/>
  <c r="F19" i="2"/>
  <c r="E19" i="2"/>
  <c r="D19" i="2"/>
  <c r="F18" i="2"/>
  <c r="D18" i="2"/>
  <c r="G18" i="2" s="1"/>
  <c r="F17" i="2"/>
  <c r="D17" i="2"/>
  <c r="G17" i="2" s="1"/>
  <c r="D16" i="2"/>
  <c r="G16" i="2" s="1"/>
  <c r="F15" i="2"/>
  <c r="D15" i="2"/>
  <c r="F14" i="2"/>
  <c r="E14" i="2"/>
  <c r="F13" i="2"/>
  <c r="E13" i="2"/>
  <c r="D13" i="2"/>
  <c r="F12" i="2"/>
  <c r="E12" i="2"/>
  <c r="D12" i="2"/>
  <c r="F11" i="2"/>
  <c r="D11" i="2"/>
  <c r="F10" i="2"/>
  <c r="E10" i="2"/>
  <c r="D10" i="2"/>
  <c r="F9" i="2"/>
  <c r="E9" i="2"/>
  <c r="F8" i="2"/>
  <c r="D8" i="2"/>
  <c r="F7" i="2"/>
  <c r="E7" i="2"/>
  <c r="F6" i="2"/>
  <c r="E6" i="2"/>
  <c r="D6" i="2"/>
  <c r="G25" i="1"/>
  <c r="G24" i="1"/>
  <c r="G23" i="1"/>
  <c r="G22" i="1"/>
  <c r="G21" i="1"/>
  <c r="G20" i="1"/>
  <c r="G19" i="1"/>
  <c r="G18" i="1"/>
  <c r="G17" i="1"/>
  <c r="G16" i="1"/>
  <c r="G15" i="1"/>
  <c r="G14" i="1"/>
  <c r="G13" i="1"/>
  <c r="G12" i="1"/>
  <c r="G11" i="1"/>
  <c r="G6" i="2" l="1"/>
  <c r="H7" i="2"/>
  <c r="H8" i="2"/>
  <c r="H9" i="2"/>
  <c r="H10" i="2"/>
  <c r="H11" i="2"/>
  <c r="H12" i="2"/>
  <c r="H13" i="2"/>
  <c r="H14" i="2"/>
  <c r="H15" i="2"/>
  <c r="H17" i="2"/>
  <c r="H18" i="2"/>
  <c r="H19" i="2"/>
  <c r="G7" i="2"/>
  <c r="G8" i="2"/>
  <c r="G9" i="2"/>
  <c r="G10" i="2"/>
  <c r="G11" i="2"/>
  <c r="G12" i="2"/>
  <c r="G13" i="2"/>
  <c r="G14" i="2"/>
  <c r="G15" i="2"/>
  <c r="H16" i="2"/>
  <c r="H20" i="2"/>
  <c r="H6" i="2"/>
  <c r="G19" i="2"/>
  <c r="G20" i="2"/>
  <c r="G21" i="2" l="1"/>
  <c r="G22" i="2" s="1"/>
  <c r="B25" i="2"/>
  <c r="D25" i="2" s="1"/>
  <c r="B24" i="2"/>
  <c r="D24" i="2" s="1"/>
  <c r="B27" i="2"/>
  <c r="D27" i="2" s="1"/>
  <c r="B26" i="2"/>
  <c r="D26" i="2" s="1"/>
  <c r="B29" i="2"/>
  <c r="D29" i="2" s="1"/>
  <c r="I24" i="2"/>
  <c r="K24" i="2" s="1"/>
  <c r="I27" i="2"/>
  <c r="K27" i="2" s="1"/>
  <c r="B28" i="2"/>
  <c r="D28" i="2" s="1"/>
  <c r="I25" i="2"/>
  <c r="K25" i="2" s="1"/>
  <c r="I26" i="2"/>
  <c r="K26" i="2" s="1"/>
  <c r="F22" i="2" l="1"/>
  <c r="H21" i="2" s="1"/>
</calcChain>
</file>

<file path=xl/sharedStrings.xml><?xml version="1.0" encoding="utf-8"?>
<sst xmlns="http://schemas.openxmlformats.org/spreadsheetml/2006/main" count="68" uniqueCount="49">
  <si>
    <t>GRAU D'ASSOLIMENT</t>
  </si>
  <si>
    <t>ÀREA TEMÀTICA</t>
  </si>
  <si>
    <t>INDICADORS</t>
  </si>
  <si>
    <t>MÀXIM</t>
  </si>
  <si>
    <t>FORÇA</t>
  </si>
  <si>
    <t>POC</t>
  </si>
  <si>
    <t>NO ASSOLIT</t>
  </si>
  <si>
    <t>detector d'error</t>
  </si>
  <si>
    <t>PREMISES BÀSIQUES</t>
  </si>
  <si>
    <t>S</t>
  </si>
  <si>
    <t>ESTRATÈGIA DIDÀCTICA</t>
  </si>
  <si>
    <t>A+C</t>
  </si>
  <si>
    <t>P</t>
  </si>
  <si>
    <t>TRANSFERÈNCIA</t>
  </si>
  <si>
    <t>P+C</t>
  </si>
  <si>
    <t>C+P+S</t>
  </si>
  <si>
    <t>ALUMNAT I ENTORN</t>
  </si>
  <si>
    <t>A+S</t>
  </si>
  <si>
    <t>ORGANITZACIÓ DE L'ACTIVITAT</t>
  </si>
  <si>
    <t>ADAPTACIÓ</t>
  </si>
  <si>
    <t>AUTO-AVALUACIÓ DEL GRAU DE COMPETÈNCIA D'UNA ACTIVITAT DIDÀCTICA AL MUSEU</t>
  </si>
  <si>
    <t>CRITERIS</t>
  </si>
  <si>
    <t>SCAP</t>
  </si>
  <si>
    <t>A</t>
  </si>
  <si>
    <t>AVALUACIÓ FINAL (màx=72)</t>
  </si>
  <si>
    <t>PB</t>
  </si>
  <si>
    <t>SIGNIFICATIVITAT</t>
  </si>
  <si>
    <t>ED</t>
  </si>
  <si>
    <t>C</t>
  </si>
  <si>
    <t>COMUNICACIÓ</t>
  </si>
  <si>
    <t>T</t>
  </si>
  <si>
    <t>ACCIÓ</t>
  </si>
  <si>
    <t>AI</t>
  </si>
  <si>
    <t>PROJECCIÓ</t>
  </si>
  <si>
    <t>OA</t>
  </si>
  <si>
    <t>ETIQUETES</t>
  </si>
  <si>
    <t>CONNEXIÓ ALUMNAT - ENTORN</t>
  </si>
  <si>
    <t>ADAPTACIÓ A L'ALUMNAT</t>
  </si>
  <si>
    <t>NOM DE L'ACTIVITAT:</t>
  </si>
  <si>
    <t>NOM DE L'EDUCADORA:</t>
  </si>
  <si>
    <t>DATA:</t>
  </si>
  <si>
    <t>OBSERVACIONS:</t>
  </si>
  <si>
    <t>MOLT
ASSOLIT</t>
  </si>
  <si>
    <t>FORÇA
ASSOLIT</t>
  </si>
  <si>
    <t>POC
ASSOLIT</t>
  </si>
  <si>
    <t xml:space="preserve">NO
ASSOLIT </t>
  </si>
  <si>
    <r>
      <t xml:space="preserve">Per cada indicador, cal introduir un "1" a la casella que correspon al seu grau d'assoliment. Es recomana llegir la seva descripció 
a la </t>
    </r>
    <r>
      <rPr>
        <b/>
        <i/>
        <sz val="11"/>
        <color rgb="FF000000"/>
        <rFont val="Calibri"/>
        <family val="2"/>
      </rPr>
      <t>Rúbrica d'indicadors</t>
    </r>
    <r>
      <rPr>
        <sz val="11"/>
        <color rgb="FF000000"/>
        <rFont val="Calibri"/>
        <family val="2"/>
      </rPr>
      <t>.
Per cada apartat, s'ha d'introduir només una opció (o es generà un missatge d'error).
Els valors introduits generen automàticament dues gràfiques, amb valor orientatiu.
La casella "observacions" permet anotar els aspectes crítics de l'activitat i suggerir millores.</t>
    </r>
  </si>
  <si>
    <r>
      <t xml:space="preserve">Per cada indicador, cal introduir un "1" a la casella que correspon al seu grau d'assoliment. </t>
    </r>
    <r>
      <rPr>
        <sz val="11"/>
        <color rgb="FF000000"/>
        <rFont val="Calibri"/>
        <family val="2"/>
      </rPr>
      <t xml:space="preserve">
Per cada apartat, s'ha d'introduir només una opció (o es generà un missatge d'error).</t>
    </r>
  </si>
  <si>
    <t>PREMISSES BÀSIQUES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</si>
</sst>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1"/>
    </font>
    <font>
      <b/>
      <sz val="11"/>
      <color rgb="FF000000"/>
      <name val="Calibri"/>
      <family val="2"/>
      <charset val="1"/>
    </font>
    <font>
      <sz val="12"/>
      <color rgb="FF000000"/>
      <name val="Calibri"/>
      <family val="2"/>
      <charset val="1"/>
    </font>
    <font>
      <sz val="16"/>
      <color rgb="FF000000"/>
      <name val="Calibri"/>
      <family val="2"/>
      <charset val="1"/>
    </font>
    <font>
      <sz val="12"/>
      <color rgb="FFFFFFFF"/>
      <name val="Calibri"/>
      <family val="2"/>
      <charset val="1"/>
    </font>
    <font>
      <b/>
      <sz val="11"/>
      <color rgb="FF000000"/>
      <name val="Calibri"/>
      <family val="2"/>
    </font>
    <font>
      <b/>
      <sz val="16"/>
      <color rgb="FF000000"/>
      <name val="Calibri"/>
      <family val="2"/>
    </font>
    <font>
      <sz val="13"/>
      <color rgb="FF000000"/>
      <name val="Calibri"/>
      <family val="2"/>
      <charset val="1"/>
    </font>
    <font>
      <sz val="11"/>
      <color rgb="FF000000"/>
      <name val="Calibri"/>
      <family val="2"/>
    </font>
    <font>
      <b/>
      <i/>
      <sz val="11"/>
      <color rgb="FF000000"/>
      <name val="Calibri"/>
      <family val="2"/>
    </font>
  </fonts>
  <fills count="19">
    <fill>
      <patternFill patternType="none"/>
    </fill>
    <fill>
      <patternFill patternType="gray125"/>
    </fill>
    <fill>
      <patternFill patternType="solid">
        <fgColor rgb="FFF58220"/>
        <bgColor rgb="FFFF6600"/>
      </patternFill>
    </fill>
    <fill>
      <patternFill patternType="solid">
        <fgColor rgb="FFCCCCCC"/>
        <bgColor rgb="FFBFBFBF"/>
      </patternFill>
    </fill>
    <fill>
      <patternFill patternType="solid">
        <fgColor rgb="FFD9D9D9"/>
        <bgColor rgb="FFCCCCCC"/>
      </patternFill>
    </fill>
    <fill>
      <patternFill patternType="solid">
        <fgColor rgb="FFBCE4E5"/>
        <bgColor rgb="FFC6D9F1"/>
      </patternFill>
    </fill>
    <fill>
      <patternFill patternType="solid">
        <fgColor rgb="FFC6D9F1"/>
        <bgColor rgb="FFBCE4E5"/>
      </patternFill>
    </fill>
    <fill>
      <patternFill patternType="solid">
        <fgColor rgb="FFFFF200"/>
        <bgColor rgb="FFFFFF00"/>
      </patternFill>
    </fill>
    <fill>
      <patternFill patternType="solid">
        <fgColor rgb="FFFFFF00"/>
        <bgColor rgb="FFFFF200"/>
      </patternFill>
    </fill>
    <fill>
      <patternFill patternType="solid">
        <fgColor rgb="FF00A65D"/>
        <bgColor rgb="FF00B050"/>
      </patternFill>
    </fill>
    <fill>
      <patternFill patternType="solid">
        <fgColor rgb="FF00B050"/>
        <bgColor rgb="FF00A65D"/>
      </patternFill>
    </fill>
    <fill>
      <patternFill patternType="solid">
        <fgColor rgb="FFA3238E"/>
        <bgColor rgb="FF993366"/>
      </patternFill>
    </fill>
    <fill>
      <patternFill patternType="solid">
        <fgColor rgb="FFD51DD9"/>
        <bgColor rgb="FFE719C0"/>
      </patternFill>
    </fill>
    <fill>
      <patternFill patternType="solid">
        <fgColor rgb="FFED1C24"/>
        <bgColor rgb="FFFF0000"/>
      </patternFill>
    </fill>
    <fill>
      <patternFill patternType="solid">
        <fgColor rgb="FFFF0000"/>
        <bgColor rgb="FFED1C24"/>
      </patternFill>
    </fill>
    <fill>
      <patternFill patternType="solid">
        <fgColor rgb="FF1C1C1C"/>
        <bgColor rgb="FF333300"/>
      </patternFill>
    </fill>
    <fill>
      <patternFill patternType="solid">
        <fgColor rgb="FFB9CDE5"/>
        <bgColor rgb="FFC6D9F1"/>
      </patternFill>
    </fill>
    <fill>
      <patternFill patternType="solid">
        <fgColor theme="0"/>
        <bgColor rgb="FFFF6600"/>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diagonal/>
    </border>
    <border>
      <left style="thin">
        <color rgb="FFFFFFFF"/>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s>
  <cellStyleXfs count="1">
    <xf numFmtId="0" fontId="0" fillId="0" borderId="0"/>
  </cellStyleXfs>
  <cellXfs count="94">
    <xf numFmtId="0" fontId="0" fillId="0" borderId="0" xfId="0"/>
    <xf numFmtId="0" fontId="0" fillId="0" borderId="0" xfId="0" applyProtection="1"/>
    <xf numFmtId="0" fontId="2" fillId="0" borderId="1" xfId="0" applyFont="1" applyBorder="1" applyAlignment="1" applyProtection="1">
      <alignment horizontal="center" vertical="center"/>
    </xf>
    <xf numFmtId="0" fontId="0" fillId="0" borderId="1" xfId="0" applyFont="1" applyBorder="1" applyAlignment="1" applyProtection="1"/>
    <xf numFmtId="0" fontId="0" fillId="0" borderId="2" xfId="0" applyFont="1" applyBorder="1" applyAlignment="1" applyProtection="1">
      <alignment horizontal="center"/>
    </xf>
    <xf numFmtId="0" fontId="2" fillId="0" borderId="3" xfId="0" applyFont="1" applyBorder="1" applyAlignment="1" applyProtection="1">
      <alignment horizontal="center" vertical="center"/>
    </xf>
    <xf numFmtId="0" fontId="2" fillId="4" borderId="1" xfId="0" applyFont="1" applyFill="1" applyBorder="1" applyAlignment="1" applyProtection="1">
      <alignment horizontal="center" vertical="center"/>
    </xf>
    <xf numFmtId="0" fontId="4" fillId="15" borderId="4" xfId="0" applyFont="1" applyFill="1" applyBorder="1" applyAlignment="1" applyProtection="1">
      <alignment horizontal="center" vertical="center"/>
      <protection locked="0"/>
    </xf>
    <xf numFmtId="0" fontId="2" fillId="16" borderId="1" xfId="0" applyFont="1" applyFill="1" applyBorder="1" applyAlignment="1" applyProtection="1">
      <alignment horizontal="center" vertical="center"/>
    </xf>
    <xf numFmtId="0" fontId="2" fillId="8" borderId="1" xfId="0" applyFont="1" applyFill="1" applyBorder="1" applyAlignment="1" applyProtection="1">
      <alignment horizontal="center" vertical="center"/>
    </xf>
    <xf numFmtId="0" fontId="2" fillId="10" borderId="1" xfId="0" applyFont="1" applyFill="1" applyBorder="1" applyAlignment="1" applyProtection="1">
      <alignment horizontal="center" vertical="center"/>
    </xf>
    <xf numFmtId="0" fontId="2" fillId="12" borderId="1" xfId="0" applyFont="1" applyFill="1" applyBorder="1" applyAlignment="1" applyProtection="1">
      <alignment horizontal="center" vertical="center"/>
    </xf>
    <xf numFmtId="0" fontId="2" fillId="14" borderId="1" xfId="0" applyFont="1" applyFill="1" applyBorder="1" applyAlignment="1" applyProtection="1">
      <alignment horizontal="center" vertical="center"/>
    </xf>
    <xf numFmtId="0" fontId="2" fillId="0" borderId="1" xfId="0" applyFont="1" applyBorder="1" applyAlignment="1" applyProtection="1">
      <alignment horizontal="center"/>
    </xf>
    <xf numFmtId="2" fontId="0" fillId="0" borderId="1" xfId="0" applyNumberFormat="1" applyBorder="1" applyAlignment="1" applyProtection="1">
      <alignment horizontal="center"/>
    </xf>
    <xf numFmtId="0" fontId="0" fillId="0" borderId="1" xfId="0" applyBorder="1" applyProtection="1"/>
    <xf numFmtId="0" fontId="0" fillId="4" borderId="1" xfId="0" applyFont="1" applyFill="1" applyBorder="1" applyAlignment="1" applyProtection="1">
      <alignment horizontal="center"/>
    </xf>
    <xf numFmtId="0" fontId="1" fillId="0" borderId="1" xfId="0" applyFont="1" applyBorder="1" applyAlignment="1" applyProtection="1">
      <alignment horizontal="center"/>
    </xf>
    <xf numFmtId="0" fontId="1" fillId="0" borderId="5" xfId="0" applyFont="1" applyBorder="1" applyAlignment="1" applyProtection="1">
      <alignment horizontal="center"/>
    </xf>
    <xf numFmtId="0" fontId="0" fillId="6" borderId="1" xfId="0" applyFont="1" applyFill="1" applyBorder="1" applyAlignment="1" applyProtection="1">
      <alignment horizontal="center"/>
    </xf>
    <xf numFmtId="0" fontId="0" fillId="8" borderId="1" xfId="0" applyFont="1" applyFill="1" applyBorder="1" applyAlignment="1" applyProtection="1">
      <alignment horizontal="center"/>
    </xf>
    <xf numFmtId="0" fontId="0" fillId="10" borderId="1" xfId="0" applyFont="1" applyFill="1" applyBorder="1" applyAlignment="1" applyProtection="1">
      <alignment horizontal="center"/>
    </xf>
    <xf numFmtId="0" fontId="0" fillId="12" borderId="1" xfId="0" applyFont="1" applyFill="1" applyBorder="1" applyAlignment="1" applyProtection="1">
      <alignment horizontal="center"/>
    </xf>
    <xf numFmtId="0" fontId="0" fillId="14" borderId="1" xfId="0" applyFont="1" applyFill="1" applyBorder="1" applyAlignment="1" applyProtection="1">
      <alignment horizontal="center"/>
    </xf>
    <xf numFmtId="0" fontId="2" fillId="0" borderId="1" xfId="0" applyFont="1" applyBorder="1" applyAlignment="1" applyProtection="1">
      <alignment horizontal="center" vertical="center"/>
    </xf>
    <xf numFmtId="0" fontId="0" fillId="0" borderId="1" xfId="0" applyBorder="1" applyAlignment="1" applyProtection="1">
      <alignment horizontal="center"/>
    </xf>
    <xf numFmtId="0" fontId="0" fillId="0" borderId="0" xfId="0" applyBorder="1" applyAlignment="1" applyProtection="1">
      <alignment horizontal="center"/>
      <protection locked="0"/>
    </xf>
    <xf numFmtId="0" fontId="2" fillId="0" borderId="1" xfId="0" applyFont="1" applyBorder="1" applyAlignment="1" applyProtection="1">
      <alignment horizontal="center" vertical="center"/>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0" fillId="0" borderId="0" xfId="0" applyBorder="1" applyAlignment="1" applyProtection="1">
      <protection locked="0"/>
    </xf>
    <xf numFmtId="0" fontId="3" fillId="0" borderId="0" xfId="0" applyFont="1" applyBorder="1" applyAlignment="1" applyProtection="1">
      <alignment horizontal="center" vertical="center"/>
    </xf>
    <xf numFmtId="0" fontId="0" fillId="0" borderId="0" xfId="0" applyFill="1" applyProtection="1"/>
    <xf numFmtId="0" fontId="0" fillId="0" borderId="0" xfId="0" applyBorder="1" applyProtection="1"/>
    <xf numFmtId="0" fontId="0" fillId="0" borderId="9" xfId="0" applyBorder="1" applyAlignment="1" applyProtection="1"/>
    <xf numFmtId="0" fontId="0" fillId="0" borderId="7" xfId="0" applyBorder="1" applyAlignment="1" applyProtection="1"/>
    <xf numFmtId="0" fontId="0" fillId="0" borderId="0" xfId="0" applyBorder="1" applyAlignment="1" applyProtection="1">
      <alignment horizontal="center"/>
      <protection locked="0"/>
    </xf>
    <xf numFmtId="0" fontId="5" fillId="0" borderId="1" xfId="0" applyFont="1" applyBorder="1" applyAlignment="1" applyProtection="1">
      <alignment horizontal="center"/>
    </xf>
    <xf numFmtId="0" fontId="0" fillId="11" borderId="1" xfId="0" applyFill="1" applyBorder="1" applyAlignment="1" applyProtection="1">
      <alignment horizontal="center" vertical="center"/>
    </xf>
    <xf numFmtId="0" fontId="0" fillId="13" borderId="1" xfId="0" applyFill="1" applyBorder="1" applyAlignment="1" applyProtection="1">
      <alignment horizontal="center" vertical="center"/>
    </xf>
    <xf numFmtId="0" fontId="0" fillId="9" borderId="1" xfId="0" applyFill="1" applyBorder="1" applyAlignment="1" applyProtection="1">
      <alignment horizontal="center" vertical="center"/>
    </xf>
    <xf numFmtId="0" fontId="5" fillId="17" borderId="1" xfId="0" applyFont="1" applyFill="1" applyBorder="1" applyAlignment="1" applyProtection="1">
      <alignment horizontal="center" vertical="center" wrapText="1"/>
    </xf>
    <xf numFmtId="0" fontId="5" fillId="17" borderId="1" xfId="0" applyFont="1" applyFill="1" applyBorder="1" applyAlignment="1" applyProtection="1">
      <alignment horizontal="center" vertical="center"/>
    </xf>
    <xf numFmtId="0" fontId="1" fillId="0" borderId="10"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6" xfId="0" applyFont="1" applyBorder="1" applyAlignment="1" applyProtection="1">
      <alignment horizontal="center" vertical="center"/>
    </xf>
    <xf numFmtId="0" fontId="0" fillId="5" borderId="1" xfId="0" applyFill="1" applyBorder="1" applyAlignment="1" applyProtection="1">
      <alignment horizontal="center" vertical="center"/>
    </xf>
    <xf numFmtId="0" fontId="0" fillId="7" borderId="1" xfId="0" applyFill="1" applyBorder="1" applyAlignment="1" applyProtection="1">
      <alignment horizontal="center" vertical="center"/>
    </xf>
    <xf numFmtId="0" fontId="0" fillId="0" borderId="0" xfId="0" applyBorder="1" applyAlignment="1" applyProtection="1">
      <alignment horizontal="center"/>
    </xf>
    <xf numFmtId="0" fontId="1"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0" fillId="3" borderId="1" xfId="0" applyFill="1" applyBorder="1" applyAlignment="1" applyProtection="1">
      <alignment horizontal="center" vertical="center"/>
    </xf>
    <xf numFmtId="0" fontId="0" fillId="0" borderId="10"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6" xfId="0" applyBorder="1" applyAlignment="1" applyProtection="1">
      <alignment horizontal="center"/>
      <protection locked="0"/>
    </xf>
    <xf numFmtId="0" fontId="6" fillId="18" borderId="10" xfId="0" applyFont="1" applyFill="1" applyBorder="1" applyAlignment="1" applyProtection="1">
      <alignment horizontal="center" vertical="center"/>
    </xf>
    <xf numFmtId="0" fontId="6" fillId="18" borderId="14" xfId="0" applyFont="1" applyFill="1" applyBorder="1" applyAlignment="1" applyProtection="1">
      <alignment horizontal="center" vertical="center"/>
    </xf>
    <xf numFmtId="0" fontId="6" fillId="18" borderId="11" xfId="0" applyFont="1" applyFill="1" applyBorder="1" applyAlignment="1" applyProtection="1">
      <alignment horizontal="center" vertical="center"/>
    </xf>
    <xf numFmtId="0" fontId="1" fillId="8" borderId="1" xfId="0" applyFont="1" applyFill="1" applyBorder="1" applyAlignment="1" applyProtection="1">
      <alignment horizontal="center" vertical="center"/>
    </xf>
    <xf numFmtId="0" fontId="1" fillId="10" borderId="1" xfId="0" applyFont="1" applyFill="1" applyBorder="1" applyAlignment="1" applyProtection="1">
      <alignment horizontal="center" vertical="center"/>
    </xf>
    <xf numFmtId="0" fontId="1" fillId="12" borderId="1" xfId="0" applyFont="1" applyFill="1" applyBorder="1" applyAlignment="1" applyProtection="1">
      <alignment horizontal="center" vertical="center"/>
    </xf>
    <xf numFmtId="0" fontId="0" fillId="14" borderId="1"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8" fillId="18" borderId="5" xfId="0" applyFont="1" applyFill="1" applyBorder="1" applyAlignment="1" applyProtection="1">
      <alignment vertical="center" wrapText="1"/>
    </xf>
    <xf numFmtId="0" fontId="8" fillId="18" borderId="13" xfId="0" applyFont="1" applyFill="1" applyBorder="1" applyAlignment="1" applyProtection="1">
      <alignment vertical="center"/>
    </xf>
    <xf numFmtId="0" fontId="8" fillId="18" borderId="8" xfId="0" applyFont="1" applyFill="1" applyBorder="1" applyAlignment="1" applyProtection="1">
      <alignment vertical="center"/>
    </xf>
    <xf numFmtId="0" fontId="0" fillId="2" borderId="1"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0" fillId="0" borderId="1" xfId="0" applyBorder="1" applyAlignment="1" applyProtection="1">
      <alignment horizontal="center"/>
    </xf>
    <xf numFmtId="0" fontId="2" fillId="0" borderId="5" xfId="0" applyFont="1" applyBorder="1" applyAlignment="1" applyProtection="1">
      <alignment horizontal="center"/>
    </xf>
    <xf numFmtId="0" fontId="6" fillId="18" borderId="5" xfId="0" applyFont="1" applyFill="1" applyBorder="1" applyAlignment="1" applyProtection="1">
      <alignment horizontal="center" vertical="center"/>
    </xf>
    <xf numFmtId="0" fontId="6" fillId="18" borderId="13" xfId="0" applyFont="1" applyFill="1" applyBorder="1" applyAlignment="1" applyProtection="1">
      <alignment horizontal="center" vertical="center"/>
    </xf>
    <xf numFmtId="0" fontId="6" fillId="18" borderId="8" xfId="0" applyFont="1" applyFill="1" applyBorder="1" applyAlignment="1" applyProtection="1">
      <alignment horizontal="center" vertical="center"/>
    </xf>
    <xf numFmtId="0" fontId="8" fillId="18" borderId="5" xfId="0" applyFont="1" applyFill="1" applyBorder="1" applyAlignment="1" applyProtection="1">
      <alignment horizontal="left" vertical="center" wrapText="1"/>
    </xf>
    <xf numFmtId="0" fontId="8" fillId="18" borderId="13" xfId="0" applyFont="1" applyFill="1" applyBorder="1" applyAlignment="1" applyProtection="1">
      <alignment horizontal="left" vertical="center" wrapText="1"/>
    </xf>
    <xf numFmtId="0" fontId="8" fillId="18" borderId="8" xfId="0" applyFont="1" applyFill="1" applyBorder="1" applyAlignment="1" applyProtection="1">
      <alignment horizontal="left" vertical="center" wrapText="1"/>
    </xf>
    <xf numFmtId="0" fontId="2" fillId="0" borderId="1" xfId="0" applyFont="1" applyBorder="1" applyAlignment="1" applyProtection="1">
      <alignment horizontal="center" vertical="center"/>
    </xf>
    <xf numFmtId="0" fontId="0" fillId="0" borderId="1"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E719C0"/>
      <rgbColor rgb="FF00FFFF"/>
      <rgbColor rgb="FF800000"/>
      <rgbColor rgb="FF008000"/>
      <rgbColor rgb="FF000080"/>
      <rgbColor rgb="FF808000"/>
      <rgbColor rgb="FF800080"/>
      <rgbColor rgb="FF00B050"/>
      <rgbColor rgb="FFBFBFBF"/>
      <rgbColor rgb="FF808080"/>
      <rgbColor rgb="FF95B3D7"/>
      <rgbColor rgb="FFA3238E"/>
      <rgbColor rgb="FFFFFFCC"/>
      <rgbColor rgb="FFB9CDE5"/>
      <rgbColor rgb="FF660066"/>
      <rgbColor rgb="FFFF8080"/>
      <rgbColor rgb="FF0066CC"/>
      <rgbColor rgb="FFC6D9F1"/>
      <rgbColor rgb="FF000080"/>
      <rgbColor rgb="FFD51DD9"/>
      <rgbColor rgb="FFFFF200"/>
      <rgbColor rgb="FF00FFFF"/>
      <rgbColor rgb="FF800080"/>
      <rgbColor rgb="FF800000"/>
      <rgbColor rgb="FF008080"/>
      <rgbColor rgb="FF0000FF"/>
      <rgbColor rgb="FF00CCFF"/>
      <rgbColor rgb="FFCCCCCC"/>
      <rgbColor rgb="FFBCE4E5"/>
      <rgbColor rgb="FFFFFF99"/>
      <rgbColor rgb="FF99CCFF"/>
      <rgbColor rgb="FFFF99CC"/>
      <rgbColor rgb="FFCC99FF"/>
      <rgbColor rgb="FFD9D9D9"/>
      <rgbColor rgb="FF3366FF"/>
      <rgbColor rgb="FF33CCCC"/>
      <rgbColor rgb="FF99CC00"/>
      <rgbColor rgb="FFFFD320"/>
      <rgbColor rgb="FFF58220"/>
      <rgbColor rgb="FFFF6600"/>
      <rgbColor rgb="FF666699"/>
      <rgbColor rgb="FFB3B3B3"/>
      <rgbColor rgb="FF003366"/>
      <rgbColor rgb="FF00A65D"/>
      <rgbColor rgb="FF003300"/>
      <rgbColor rgb="FF333300"/>
      <rgbColor rgb="FFED1C24"/>
      <rgbColor rgb="FF993366"/>
      <rgbColor rgb="FF333399"/>
      <rgbColor rgb="FF1C1C1C"/>
      <rgbColor rgb="00003366"/>
      <rgbColor rgb="00339966"/>
      <rgbColor rgb="00003300"/>
      <rgbColor rgb="00333300"/>
      <rgbColor rgb="00993300"/>
      <rgbColor rgb="00993366"/>
      <rgbColor rgb="00333399"/>
      <rgbColor rgb="00333333"/>
    </indexedColors>
    <mruColors>
      <color rgb="FFDA46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c:style val="2"/>
  <c:chart>
    <c:title>
      <c:tx>
        <c:rich>
          <a:bodyPr rot="0"/>
          <a:lstStyle/>
          <a:p>
            <a:pPr>
              <a:defRPr sz="1400" b="1" strike="noStrike" spc="-1">
                <a:solidFill>
                  <a:srgbClr val="000000"/>
                </a:solidFill>
                <a:latin typeface="Arial"/>
              </a:defRPr>
            </a:pPr>
            <a:r>
              <a:rPr lang="es-ES" sz="1400" b="1" strike="noStrike" spc="-1">
                <a:solidFill>
                  <a:srgbClr val="000000"/>
                </a:solidFill>
                <a:latin typeface="+mn-lt"/>
              </a:rPr>
              <a:t>ASSOLIMENT ÀREES TEMÀTIQUES</a:t>
            </a:r>
          </a:p>
        </c:rich>
      </c:tx>
      <c:layout/>
      <c:overlay val="0"/>
    </c:title>
    <c:autoTitleDeleted val="0"/>
    <c:plotArea>
      <c:layout>
        <c:manualLayout>
          <c:layoutTarget val="inner"/>
          <c:xMode val="edge"/>
          <c:yMode val="edge"/>
          <c:x val="8.8698064085920819E-2"/>
          <c:y val="0.12611556722384651"/>
          <c:w val="0.76012754758205825"/>
          <c:h val="0.65599955675648025"/>
        </c:manualLayout>
      </c:layout>
      <c:barChart>
        <c:barDir val="bar"/>
        <c:grouping val="clustered"/>
        <c:varyColors val="0"/>
        <c:ser>
          <c:idx val="0"/>
          <c:order val="0"/>
          <c:spPr>
            <a:solidFill>
              <a:srgbClr val="FFD320"/>
            </a:solidFill>
            <a:ln>
              <a:noFill/>
            </a:ln>
          </c:spPr>
          <c:invertIfNegative val="0"/>
          <c:dPt>
            <c:idx val="0"/>
            <c:invertIfNegative val="0"/>
            <c:bubble3D val="0"/>
            <c:spPr>
              <a:solidFill>
                <a:schemeClr val="bg1">
                  <a:lumMod val="75000"/>
                </a:schemeClr>
              </a:solidFill>
              <a:ln>
                <a:noFill/>
              </a:ln>
            </c:spPr>
            <c:extLst xmlns:c16r2="http://schemas.microsoft.com/office/drawing/2015/06/chart">
              <c:ext xmlns:c16="http://schemas.microsoft.com/office/drawing/2014/chart" uri="{C3380CC4-5D6E-409C-BE32-E72D297353CC}">
                <c16:uniqueId val="{00000001-5D0B-44F3-80FD-B73991EB9451}"/>
              </c:ext>
            </c:extLst>
          </c:dPt>
          <c:dPt>
            <c:idx val="1"/>
            <c:invertIfNegative val="0"/>
            <c:bubble3D val="0"/>
            <c:spPr>
              <a:solidFill>
                <a:srgbClr val="0070C0"/>
              </a:solidFill>
              <a:ln>
                <a:noFill/>
              </a:ln>
            </c:spPr>
            <c:extLst xmlns:c16r2="http://schemas.microsoft.com/office/drawing/2015/06/chart">
              <c:ext xmlns:c16="http://schemas.microsoft.com/office/drawing/2014/chart" uri="{C3380CC4-5D6E-409C-BE32-E72D297353CC}">
                <c16:uniqueId val="{00000003-5D0B-44F3-80FD-B73991EB9451}"/>
              </c:ext>
            </c:extLst>
          </c:dPt>
          <c:dPt>
            <c:idx val="3"/>
            <c:invertIfNegative val="0"/>
            <c:bubble3D val="0"/>
            <c:spPr>
              <a:solidFill>
                <a:srgbClr val="00B050"/>
              </a:solidFill>
              <a:ln>
                <a:noFill/>
              </a:ln>
            </c:spPr>
            <c:extLst xmlns:c16r2="http://schemas.microsoft.com/office/drawing/2015/06/chart">
              <c:ext xmlns:c16="http://schemas.microsoft.com/office/drawing/2014/chart" uri="{C3380CC4-5D6E-409C-BE32-E72D297353CC}">
                <c16:uniqueId val="{00000005-5D0B-44F3-80FD-B73991EB9451}"/>
              </c:ext>
            </c:extLst>
          </c:dPt>
          <c:dPt>
            <c:idx val="4"/>
            <c:invertIfNegative val="0"/>
            <c:bubble3D val="0"/>
            <c:spPr>
              <a:solidFill>
                <a:srgbClr val="DA46C8"/>
              </a:solidFill>
              <a:ln>
                <a:noFill/>
              </a:ln>
            </c:spPr>
            <c:extLst xmlns:c16r2="http://schemas.microsoft.com/office/drawing/2015/06/chart">
              <c:ext xmlns:c16="http://schemas.microsoft.com/office/drawing/2014/chart" uri="{C3380CC4-5D6E-409C-BE32-E72D297353CC}">
                <c16:uniqueId val="{00000007-5D0B-44F3-80FD-B73991EB9451}"/>
              </c:ext>
            </c:extLst>
          </c:dPt>
          <c:dPt>
            <c:idx val="5"/>
            <c:invertIfNegative val="0"/>
            <c:bubble3D val="0"/>
            <c:spPr>
              <a:solidFill>
                <a:srgbClr val="FF0000"/>
              </a:solidFill>
              <a:ln>
                <a:noFill/>
              </a:ln>
            </c:spPr>
            <c:extLst xmlns:c16r2="http://schemas.microsoft.com/office/drawing/2015/06/chart">
              <c:ext xmlns:c16="http://schemas.microsoft.com/office/drawing/2014/chart" uri="{C3380CC4-5D6E-409C-BE32-E72D297353CC}">
                <c16:uniqueId val="{00000009-5D0B-44F3-80FD-B73991EB9451}"/>
              </c:ext>
            </c:extLst>
          </c:dPt>
          <c:dLbls>
            <c:spPr>
              <a:noFill/>
              <a:ln>
                <a:noFill/>
              </a:ln>
              <a:effectLst/>
            </c:spPr>
            <c:dLblPos val="outEnd"/>
            <c:showLegendKey val="0"/>
            <c:showVal val="0"/>
            <c:showCatName val="0"/>
            <c:showSerName val="0"/>
            <c:showPercent val="0"/>
            <c:showBubbleSize val="1"/>
            <c:showLeaderLines val="0"/>
            <c:extLst xmlns:c16r2="http://schemas.microsoft.com/office/drawing/2015/06/chart">
              <c:ext xmlns:c15="http://schemas.microsoft.com/office/drawing/2012/chart" uri="{CE6537A1-D6FC-4f65-9D91-7224C49458BB}">
                <c15:showLeaderLines val="0"/>
              </c:ext>
            </c:extLst>
          </c:dLbls>
          <c:cat>
            <c:strRef>
              <c:f>Càlculs!$A$24:$A$29</c:f>
              <c:strCache>
                <c:ptCount val="6"/>
                <c:pt idx="0">
                  <c:v>PB</c:v>
                </c:pt>
                <c:pt idx="1">
                  <c:v>ED</c:v>
                </c:pt>
                <c:pt idx="2">
                  <c:v>T</c:v>
                </c:pt>
                <c:pt idx="3">
                  <c:v>AI</c:v>
                </c:pt>
                <c:pt idx="4">
                  <c:v>OA</c:v>
                </c:pt>
                <c:pt idx="5">
                  <c:v>A</c:v>
                </c:pt>
              </c:strCache>
            </c:strRef>
          </c:cat>
          <c:val>
            <c:numRef>
              <c:f>Càlculs!$D$24:$D$29</c:f>
              <c:numCache>
                <c:formatCode>0.00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A-5D0B-44F3-80FD-B73991EB9451}"/>
            </c:ext>
          </c:extLst>
        </c:ser>
        <c:dLbls>
          <c:showLegendKey val="0"/>
          <c:showVal val="0"/>
          <c:showCatName val="0"/>
          <c:showSerName val="0"/>
          <c:showPercent val="0"/>
          <c:showBubbleSize val="0"/>
        </c:dLbls>
        <c:gapWidth val="100"/>
        <c:axId val="163226400"/>
        <c:axId val="164157376"/>
      </c:barChart>
      <c:catAx>
        <c:axId val="163226400"/>
        <c:scaling>
          <c:orientation val="minMax"/>
        </c:scaling>
        <c:delete val="0"/>
        <c:axPos val="l"/>
        <c:numFmt formatCode="General" sourceLinked="1"/>
        <c:majorTickMark val="out"/>
        <c:minorTickMark val="none"/>
        <c:tickLblPos val="nextTo"/>
        <c:spPr>
          <a:ln w="9360">
            <a:solidFill>
              <a:srgbClr val="B3B3B3"/>
            </a:solidFill>
            <a:round/>
          </a:ln>
        </c:spPr>
        <c:txPr>
          <a:bodyPr/>
          <a:lstStyle/>
          <a:p>
            <a:pPr>
              <a:defRPr sz="1000" b="0" strike="noStrike" spc="-1">
                <a:solidFill>
                  <a:srgbClr val="000000"/>
                </a:solidFill>
                <a:latin typeface="+mn-lt"/>
              </a:defRPr>
            </a:pPr>
            <a:endParaRPr lang="ca-ES"/>
          </a:p>
        </c:txPr>
        <c:crossAx val="164157376"/>
        <c:crosses val="autoZero"/>
        <c:auto val="1"/>
        <c:lblAlgn val="ctr"/>
        <c:lblOffset val="100"/>
        <c:noMultiLvlLbl val="1"/>
      </c:catAx>
      <c:valAx>
        <c:axId val="164157376"/>
        <c:scaling>
          <c:orientation val="minMax"/>
          <c:max val="100"/>
        </c:scaling>
        <c:delete val="0"/>
        <c:axPos val="b"/>
        <c:majorGridlines>
          <c:spPr>
            <a:ln w="9360">
              <a:solidFill>
                <a:srgbClr val="B3B3B3"/>
              </a:solidFill>
              <a:round/>
            </a:ln>
          </c:spPr>
        </c:majorGridlines>
        <c:title>
          <c:tx>
            <c:rich>
              <a:bodyPr rot="0"/>
              <a:lstStyle/>
              <a:p>
                <a:pPr>
                  <a:defRPr sz="1000" b="0" strike="noStrike" spc="-1">
                    <a:solidFill>
                      <a:srgbClr val="000000"/>
                    </a:solidFill>
                    <a:latin typeface="+mn-lt"/>
                  </a:defRPr>
                </a:pPr>
                <a:r>
                  <a:rPr lang="es-ES" sz="1000" b="0" strike="noStrike" spc="-1">
                    <a:solidFill>
                      <a:srgbClr val="000000"/>
                    </a:solidFill>
                    <a:latin typeface="+mn-lt"/>
                  </a:rPr>
                  <a:t>%</a:t>
                </a:r>
              </a:p>
            </c:rich>
          </c:tx>
          <c:layout/>
          <c:overlay val="0"/>
        </c:title>
        <c:numFmt formatCode="0" sourceLinked="0"/>
        <c:majorTickMark val="out"/>
        <c:minorTickMark val="none"/>
        <c:tickLblPos val="nextTo"/>
        <c:spPr>
          <a:ln w="9360">
            <a:solidFill>
              <a:srgbClr val="B3B3B3"/>
            </a:solidFill>
            <a:round/>
          </a:ln>
        </c:spPr>
        <c:txPr>
          <a:bodyPr/>
          <a:lstStyle/>
          <a:p>
            <a:pPr>
              <a:defRPr sz="1000" b="0" strike="noStrike" spc="-1">
                <a:solidFill>
                  <a:srgbClr val="000000"/>
                </a:solidFill>
                <a:latin typeface="+mn-lt"/>
              </a:defRPr>
            </a:pPr>
            <a:endParaRPr lang="ca-ES"/>
          </a:p>
        </c:txPr>
        <c:crossAx val="163226400"/>
        <c:crosses val="autoZero"/>
        <c:crossBetween val="between"/>
      </c:valAx>
      <c:spPr>
        <a:noFill/>
        <a:ln>
          <a:solidFill>
            <a:srgbClr val="B3B3B3"/>
          </a:solidFill>
        </a:ln>
      </c:spPr>
    </c:plotArea>
    <c:plotVisOnly val="1"/>
    <c:dispBlanksAs val="gap"/>
    <c:showDLblsOverMax val="1"/>
  </c:chart>
  <c:spPr>
    <a:solidFill>
      <a:srgbClr val="FFFFFF"/>
    </a:solidFill>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c:style val="2"/>
  <c:chart>
    <c:title>
      <c:tx>
        <c:rich>
          <a:bodyPr rot="0"/>
          <a:lstStyle/>
          <a:p>
            <a:pPr>
              <a:defRPr sz="1400"/>
            </a:pPr>
            <a:r>
              <a:rPr lang="es-ES" sz="1400"/>
              <a:t>ASSOLIMENT CRITERIS SCAP</a:t>
            </a:r>
          </a:p>
        </c:rich>
      </c:tx>
      <c:layout>
        <c:manualLayout>
          <c:xMode val="edge"/>
          <c:yMode val="edge"/>
          <c:x val="0.26259614018835881"/>
          <c:y val="2.6725830259411911E-2"/>
        </c:manualLayout>
      </c:layout>
      <c:overlay val="0"/>
    </c:title>
    <c:autoTitleDeleted val="0"/>
    <c:plotArea>
      <c:layout/>
      <c:barChart>
        <c:barDir val="bar"/>
        <c:grouping val="clustered"/>
        <c:varyColors val="0"/>
        <c:ser>
          <c:idx val="0"/>
          <c:order val="0"/>
          <c:spPr>
            <a:ln>
              <a:solidFill>
                <a:srgbClr val="000000"/>
              </a:solidFill>
            </a:ln>
          </c:spPr>
          <c:invertIfNegative val="0"/>
          <c:dPt>
            <c:idx val="0"/>
            <c:invertIfNegative val="0"/>
            <c:bubble3D val="0"/>
            <c:spPr>
              <a:pattFill prst="wdUpDiag">
                <a:fgClr>
                  <a:schemeClr val="tx1"/>
                </a:fgClr>
                <a:bgClr>
                  <a:schemeClr val="bg1"/>
                </a:bgClr>
              </a:pattFill>
              <a:ln>
                <a:solidFill>
                  <a:srgbClr val="000000"/>
                </a:solidFill>
              </a:ln>
            </c:spPr>
            <c:extLst xmlns:c16r2="http://schemas.microsoft.com/office/drawing/2015/06/chart">
              <c:ext xmlns:c16="http://schemas.microsoft.com/office/drawing/2014/chart" uri="{C3380CC4-5D6E-409C-BE32-E72D297353CC}">
                <c16:uniqueId val="{00000001-C214-48AC-AE0F-C765B491EF4B}"/>
              </c:ext>
            </c:extLst>
          </c:dPt>
          <c:dPt>
            <c:idx val="1"/>
            <c:invertIfNegative val="0"/>
            <c:bubble3D val="0"/>
            <c:spPr>
              <a:pattFill prst="wdDnDiag">
                <a:fgClr>
                  <a:schemeClr val="tx1"/>
                </a:fgClr>
                <a:bgClr>
                  <a:schemeClr val="bg1"/>
                </a:bgClr>
              </a:pattFill>
              <a:ln>
                <a:solidFill>
                  <a:srgbClr val="000000"/>
                </a:solidFill>
              </a:ln>
            </c:spPr>
            <c:extLst xmlns:c16r2="http://schemas.microsoft.com/office/drawing/2015/06/chart">
              <c:ext xmlns:c16="http://schemas.microsoft.com/office/drawing/2014/chart" uri="{C3380CC4-5D6E-409C-BE32-E72D297353CC}">
                <c16:uniqueId val="{00000003-C214-48AC-AE0F-C765B491EF4B}"/>
              </c:ext>
            </c:extLst>
          </c:dPt>
          <c:dPt>
            <c:idx val="2"/>
            <c:invertIfNegative val="0"/>
            <c:bubble3D val="0"/>
            <c:spPr>
              <a:pattFill prst="pct40">
                <a:fgClr>
                  <a:schemeClr val="tx1"/>
                </a:fgClr>
                <a:bgClr>
                  <a:schemeClr val="bg1"/>
                </a:bgClr>
              </a:pattFill>
              <a:ln>
                <a:solidFill>
                  <a:srgbClr val="000000"/>
                </a:solidFill>
              </a:ln>
            </c:spPr>
            <c:extLst xmlns:c16r2="http://schemas.microsoft.com/office/drawing/2015/06/chart">
              <c:ext xmlns:c16="http://schemas.microsoft.com/office/drawing/2014/chart" uri="{C3380CC4-5D6E-409C-BE32-E72D297353CC}">
                <c16:uniqueId val="{00000005-C214-48AC-AE0F-C765B491EF4B}"/>
              </c:ext>
            </c:extLst>
          </c:dPt>
          <c:dPt>
            <c:idx val="3"/>
            <c:invertIfNegative val="0"/>
            <c:bubble3D val="0"/>
            <c:spPr>
              <a:pattFill prst="pct5">
                <a:fgClr>
                  <a:schemeClr val="tx1"/>
                </a:fgClr>
                <a:bgClr>
                  <a:schemeClr val="bg1"/>
                </a:bgClr>
              </a:pattFill>
              <a:ln>
                <a:solidFill>
                  <a:srgbClr val="000000"/>
                </a:solidFill>
              </a:ln>
            </c:spPr>
            <c:extLst xmlns:c16r2="http://schemas.microsoft.com/office/drawing/2015/06/chart">
              <c:ext xmlns:c16="http://schemas.microsoft.com/office/drawing/2014/chart" uri="{C3380CC4-5D6E-409C-BE32-E72D297353CC}">
                <c16:uniqueId val="{00000007-C214-48AC-AE0F-C765B491EF4B}"/>
              </c:ext>
            </c:extLst>
          </c:dPt>
          <c:dLbls>
            <c:spPr>
              <a:noFill/>
              <a:ln>
                <a:noFill/>
              </a:ln>
              <a:effectLst/>
            </c:spPr>
            <c:dLblPos val="outEnd"/>
            <c:showLegendKey val="0"/>
            <c:showVal val="0"/>
            <c:showCatName val="0"/>
            <c:showSerName val="0"/>
            <c:showPercent val="0"/>
            <c:showBubbleSize val="1"/>
            <c:showLeaderLines val="0"/>
            <c:extLst xmlns:c16r2="http://schemas.microsoft.com/office/drawing/2015/06/chart">
              <c:ext xmlns:c15="http://schemas.microsoft.com/office/drawing/2012/chart" uri="{CE6537A1-D6FC-4f65-9D91-7224C49458BB}">
                <c15:showLeaderLines val="0"/>
              </c:ext>
            </c:extLst>
          </c:dLbls>
          <c:cat>
            <c:strRef>
              <c:f>Càlculs!$H$24:$H$27</c:f>
              <c:strCache>
                <c:ptCount val="4"/>
                <c:pt idx="0">
                  <c:v>SIGNIFICATIVITAT</c:v>
                </c:pt>
                <c:pt idx="1">
                  <c:v>COMUNICACIÓ</c:v>
                </c:pt>
                <c:pt idx="2">
                  <c:v>ACCIÓ</c:v>
                </c:pt>
                <c:pt idx="3">
                  <c:v>PROJECCIÓ</c:v>
                </c:pt>
              </c:strCache>
            </c:strRef>
          </c:cat>
          <c:val>
            <c:numRef>
              <c:f>Càlculs!$K$24:$K$27</c:f>
              <c:numCache>
                <c:formatCode>0.00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8-C214-48AC-AE0F-C765B491EF4B}"/>
            </c:ext>
          </c:extLst>
        </c:ser>
        <c:dLbls>
          <c:showLegendKey val="0"/>
          <c:showVal val="0"/>
          <c:showCatName val="0"/>
          <c:showSerName val="0"/>
          <c:showPercent val="0"/>
          <c:showBubbleSize val="0"/>
        </c:dLbls>
        <c:gapWidth val="100"/>
        <c:axId val="196354536"/>
        <c:axId val="196356104"/>
      </c:barChart>
      <c:catAx>
        <c:axId val="196354536"/>
        <c:scaling>
          <c:orientation val="minMax"/>
        </c:scaling>
        <c:delete val="0"/>
        <c:axPos val="l"/>
        <c:numFmt formatCode="General" sourceLinked="1"/>
        <c:majorTickMark val="out"/>
        <c:minorTickMark val="none"/>
        <c:tickLblPos val="nextTo"/>
        <c:spPr>
          <a:ln w="9360">
            <a:solidFill>
              <a:srgbClr val="B3B3B3"/>
            </a:solidFill>
            <a:round/>
          </a:ln>
        </c:spPr>
        <c:txPr>
          <a:bodyPr/>
          <a:lstStyle/>
          <a:p>
            <a:pPr>
              <a:defRPr sz="1000"/>
            </a:pPr>
            <a:endParaRPr lang="ca-ES"/>
          </a:p>
        </c:txPr>
        <c:crossAx val="196356104"/>
        <c:crosses val="autoZero"/>
        <c:auto val="1"/>
        <c:lblAlgn val="ctr"/>
        <c:lblOffset val="100"/>
        <c:noMultiLvlLbl val="1"/>
      </c:catAx>
      <c:valAx>
        <c:axId val="196356104"/>
        <c:scaling>
          <c:orientation val="minMax"/>
          <c:max val="100"/>
        </c:scaling>
        <c:delete val="0"/>
        <c:axPos val="b"/>
        <c:majorGridlines>
          <c:spPr>
            <a:ln w="9360">
              <a:solidFill>
                <a:srgbClr val="B3B3B3"/>
              </a:solidFill>
              <a:round/>
            </a:ln>
          </c:spPr>
        </c:majorGridlines>
        <c:title>
          <c:tx>
            <c:rich>
              <a:bodyPr rot="0"/>
              <a:lstStyle/>
              <a:p>
                <a:pPr>
                  <a:defRPr/>
                </a:pPr>
                <a:r>
                  <a:rPr lang="es-ES"/>
                  <a:t>%</a:t>
                </a:r>
              </a:p>
            </c:rich>
          </c:tx>
          <c:layout/>
          <c:overlay val="0"/>
        </c:title>
        <c:numFmt formatCode="0" sourceLinked="0"/>
        <c:majorTickMark val="out"/>
        <c:minorTickMark val="none"/>
        <c:tickLblPos val="nextTo"/>
        <c:spPr>
          <a:ln w="9360">
            <a:solidFill>
              <a:srgbClr val="B3B3B3"/>
            </a:solidFill>
            <a:round/>
          </a:ln>
        </c:spPr>
        <c:txPr>
          <a:bodyPr/>
          <a:lstStyle/>
          <a:p>
            <a:pPr>
              <a:defRPr sz="1000"/>
            </a:pPr>
            <a:endParaRPr lang="ca-ES"/>
          </a:p>
        </c:txPr>
        <c:crossAx val="196354536"/>
        <c:crosses val="autoZero"/>
        <c:crossBetween val="between"/>
      </c:valAx>
      <c:spPr>
        <a:noFill/>
        <a:ln>
          <a:solidFill>
            <a:srgbClr val="B3B3B3"/>
          </a:solidFill>
        </a:ln>
      </c:spPr>
    </c:plotArea>
    <c:plotVisOnly val="1"/>
    <c:dispBlanksAs val="gap"/>
    <c:showDLblsOverMax val="1"/>
  </c:chart>
  <c:spPr>
    <a:solidFill>
      <a:srgbClr val="FFFFFF"/>
    </a:solidFill>
    <a:ln>
      <a:solidFill>
        <a:schemeClr val="tx1"/>
      </a:solidFill>
    </a:ln>
  </c:spPr>
  <c:txPr>
    <a:bodyPr/>
    <a:lstStyle/>
    <a:p>
      <a:pPr>
        <a:defRPr sz="1050"/>
      </a:pPr>
      <a:endParaRPr lang="ca-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26</xdr:row>
      <xdr:rowOff>4740</xdr:rowOff>
    </xdr:from>
    <xdr:to>
      <xdr:col>5</xdr:col>
      <xdr:colOff>704851</xdr:colOff>
      <xdr:row>43</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25</xdr:row>
      <xdr:rowOff>188355</xdr:rowOff>
    </xdr:from>
    <xdr:to>
      <xdr:col>9</xdr:col>
      <xdr:colOff>406066</xdr:colOff>
      <xdr:row>43</xdr:row>
      <xdr:rowOff>80210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zoomScaleNormal="100" workbookViewId="0">
      <selection activeCell="L13" sqref="L13"/>
    </sheetView>
  </sheetViews>
  <sheetFormatPr baseColWidth="10" defaultColWidth="9.140625" defaultRowHeight="15" x14ac:dyDescent="0.25"/>
  <cols>
    <col min="1" max="1" width="5.42578125" style="26" customWidth="1"/>
    <col min="2" max="2" width="13.140625" style="26" customWidth="1"/>
    <col min="3" max="5" width="9.140625" style="26" customWidth="1"/>
    <col min="6" max="6" width="12.42578125" style="26" customWidth="1"/>
    <col min="7" max="7" width="24.140625" style="26" customWidth="1"/>
    <col min="8" max="8" width="26.5703125" style="26" customWidth="1"/>
    <col min="9" max="9" width="4.140625" style="26" customWidth="1"/>
    <col min="10" max="10" width="6.140625" style="26" customWidth="1"/>
    <col min="11" max="1025" width="9.140625" style="26" customWidth="1"/>
    <col min="1026" max="16384" width="9.140625" style="26"/>
  </cols>
  <sheetData>
    <row r="1" spans="1:11" ht="21" x14ac:dyDescent="0.25">
      <c r="A1" s="63" t="s">
        <v>20</v>
      </c>
      <c r="B1" s="64"/>
      <c r="C1" s="64"/>
      <c r="D1" s="64"/>
      <c r="E1" s="64"/>
      <c r="F1" s="64"/>
      <c r="G1" s="64"/>
      <c r="H1" s="64"/>
      <c r="I1" s="64"/>
      <c r="J1" s="65"/>
      <c r="K1" s="28"/>
    </row>
    <row r="2" spans="1:11" ht="81.75" customHeight="1" x14ac:dyDescent="0.25">
      <c r="A2" s="72" t="s">
        <v>46</v>
      </c>
      <c r="B2" s="73"/>
      <c r="C2" s="73"/>
      <c r="D2" s="73"/>
      <c r="E2" s="73"/>
      <c r="F2" s="73"/>
      <c r="G2" s="73"/>
      <c r="H2" s="73"/>
      <c r="I2" s="73"/>
      <c r="J2" s="74"/>
      <c r="K2" s="29"/>
    </row>
    <row r="3" spans="1:11" x14ac:dyDescent="0.25">
      <c r="A3" s="77"/>
      <c r="B3" s="77"/>
      <c r="C3" s="77"/>
      <c r="D3" s="77"/>
      <c r="E3" s="77"/>
      <c r="F3" s="77"/>
      <c r="G3" s="77"/>
      <c r="H3" s="77"/>
      <c r="I3" s="77"/>
      <c r="J3" s="77"/>
    </row>
    <row r="4" spans="1:11" x14ac:dyDescent="0.25">
      <c r="A4" s="37" t="s">
        <v>38</v>
      </c>
      <c r="B4" s="37"/>
      <c r="C4" s="37"/>
      <c r="D4" s="53"/>
      <c r="E4" s="53"/>
      <c r="F4" s="53"/>
      <c r="G4" s="53"/>
      <c r="H4" s="53"/>
      <c r="I4" s="53"/>
      <c r="J4" s="53"/>
    </row>
    <row r="5" spans="1:11" x14ac:dyDescent="0.25">
      <c r="A5" s="37" t="s">
        <v>39</v>
      </c>
      <c r="B5" s="37"/>
      <c r="C5" s="37"/>
      <c r="D5" s="53"/>
      <c r="E5" s="53"/>
      <c r="F5" s="53"/>
      <c r="G5" s="53"/>
      <c r="H5" s="53"/>
      <c r="I5" s="53"/>
      <c r="J5" s="53"/>
    </row>
    <row r="6" spans="1:11" x14ac:dyDescent="0.25">
      <c r="A6" s="37" t="s">
        <v>40</v>
      </c>
      <c r="B6" s="37"/>
      <c r="C6" s="37"/>
      <c r="D6" s="37"/>
      <c r="E6" s="37"/>
      <c r="F6" s="37"/>
      <c r="G6" s="37"/>
      <c r="H6" s="37"/>
      <c r="I6" s="37"/>
      <c r="J6" s="37"/>
    </row>
    <row r="7" spans="1:11" x14ac:dyDescent="0.25">
      <c r="A7" s="51"/>
      <c r="B7" s="51"/>
      <c r="C7" s="51"/>
      <c r="D7" s="51"/>
      <c r="E7" s="51"/>
      <c r="F7" s="51"/>
      <c r="G7" s="51"/>
      <c r="H7" s="51"/>
      <c r="I7" s="51"/>
      <c r="J7" s="51"/>
    </row>
    <row r="8" spans="1:11" x14ac:dyDescent="0.25">
      <c r="A8" s="43" t="s">
        <v>2</v>
      </c>
      <c r="B8" s="44"/>
      <c r="C8" s="75" t="s">
        <v>0</v>
      </c>
      <c r="D8" s="75"/>
      <c r="E8" s="75"/>
      <c r="F8" s="75"/>
      <c r="G8" s="52" t="s">
        <v>7</v>
      </c>
      <c r="H8" s="76" t="s">
        <v>35</v>
      </c>
      <c r="I8" s="76"/>
      <c r="J8" s="76"/>
    </row>
    <row r="9" spans="1:11" x14ac:dyDescent="0.25">
      <c r="A9" s="45"/>
      <c r="B9" s="46"/>
      <c r="C9" s="41" t="s">
        <v>42</v>
      </c>
      <c r="D9" s="41" t="s">
        <v>43</v>
      </c>
      <c r="E9" s="41" t="s">
        <v>44</v>
      </c>
      <c r="F9" s="41" t="s">
        <v>45</v>
      </c>
      <c r="G9" s="52"/>
      <c r="H9" s="76"/>
      <c r="I9" s="76"/>
      <c r="J9" s="76"/>
    </row>
    <row r="10" spans="1:11" x14ac:dyDescent="0.25">
      <c r="A10" s="47"/>
      <c r="B10" s="48"/>
      <c r="C10" s="42"/>
      <c r="D10" s="42"/>
      <c r="E10" s="42"/>
      <c r="F10" s="42"/>
      <c r="G10" s="52"/>
      <c r="H10" s="76"/>
      <c r="I10" s="76"/>
      <c r="J10" s="76"/>
    </row>
    <row r="11" spans="1:11" ht="15.75" x14ac:dyDescent="0.25">
      <c r="A11" s="54">
        <v>1</v>
      </c>
      <c r="B11" s="54"/>
      <c r="C11" s="25">
        <v>0</v>
      </c>
      <c r="D11" s="25">
        <v>0</v>
      </c>
      <c r="E11" s="25">
        <v>0</v>
      </c>
      <c r="F11" s="25">
        <v>0</v>
      </c>
      <c r="G11" s="27" t="str">
        <f t="shared" ref="G11:G25" si="0">IF((C11+D11+E11+F11)&gt;1,"error! Una sola opció","ok")</f>
        <v>ok</v>
      </c>
      <c r="H11" s="70" t="s">
        <v>48</v>
      </c>
      <c r="I11" s="70"/>
      <c r="J11" s="70"/>
    </row>
    <row r="12" spans="1:11" ht="15.75" x14ac:dyDescent="0.25">
      <c r="A12" s="54">
        <v>2</v>
      </c>
      <c r="B12" s="54"/>
      <c r="C12" s="25">
        <v>0</v>
      </c>
      <c r="D12" s="25">
        <v>0</v>
      </c>
      <c r="E12" s="25">
        <v>0</v>
      </c>
      <c r="F12" s="25">
        <v>0</v>
      </c>
      <c r="G12" s="27" t="str">
        <f t="shared" si="0"/>
        <v>ok</v>
      </c>
      <c r="H12" s="70"/>
      <c r="I12" s="70"/>
      <c r="J12" s="70"/>
    </row>
    <row r="13" spans="1:11" ht="15.75" x14ac:dyDescent="0.25">
      <c r="A13" s="49">
        <v>3</v>
      </c>
      <c r="B13" s="49"/>
      <c r="C13" s="25">
        <v>0</v>
      </c>
      <c r="D13" s="25">
        <v>0</v>
      </c>
      <c r="E13" s="25">
        <v>0</v>
      </c>
      <c r="F13" s="25">
        <v>0</v>
      </c>
      <c r="G13" s="27" t="str">
        <f t="shared" si="0"/>
        <v>ok</v>
      </c>
      <c r="H13" s="71" t="s">
        <v>10</v>
      </c>
      <c r="I13" s="71"/>
      <c r="J13" s="71"/>
    </row>
    <row r="14" spans="1:11" ht="15.75" x14ac:dyDescent="0.25">
      <c r="A14" s="49">
        <v>4</v>
      </c>
      <c r="B14" s="49"/>
      <c r="C14" s="25">
        <v>0</v>
      </c>
      <c r="D14" s="25">
        <v>0</v>
      </c>
      <c r="E14" s="25">
        <v>0</v>
      </c>
      <c r="F14" s="25">
        <v>0</v>
      </c>
      <c r="G14" s="27" t="str">
        <f t="shared" si="0"/>
        <v>ok</v>
      </c>
      <c r="H14" s="71"/>
      <c r="I14" s="71"/>
      <c r="J14" s="71"/>
    </row>
    <row r="15" spans="1:11" ht="15.75" x14ac:dyDescent="0.25">
      <c r="A15" s="49">
        <v>5</v>
      </c>
      <c r="B15" s="49"/>
      <c r="C15" s="25">
        <v>0</v>
      </c>
      <c r="D15" s="25">
        <v>0</v>
      </c>
      <c r="E15" s="25">
        <v>0</v>
      </c>
      <c r="F15" s="25">
        <v>0</v>
      </c>
      <c r="G15" s="27" t="str">
        <f t="shared" si="0"/>
        <v>ok</v>
      </c>
      <c r="H15" s="71"/>
      <c r="I15" s="71"/>
      <c r="J15" s="71"/>
    </row>
    <row r="16" spans="1:11" ht="15.75" x14ac:dyDescent="0.25">
      <c r="A16" s="50">
        <v>6</v>
      </c>
      <c r="B16" s="50"/>
      <c r="C16" s="25">
        <v>0</v>
      </c>
      <c r="D16" s="25">
        <v>0</v>
      </c>
      <c r="E16" s="25">
        <v>0</v>
      </c>
      <c r="F16" s="25">
        <v>0</v>
      </c>
      <c r="G16" s="27" t="str">
        <f t="shared" si="0"/>
        <v>ok</v>
      </c>
      <c r="H16" s="66" t="s">
        <v>13</v>
      </c>
      <c r="I16" s="66"/>
      <c r="J16" s="66"/>
    </row>
    <row r="17" spans="1:10" ht="15.75" x14ac:dyDescent="0.25">
      <c r="A17" s="50">
        <v>7</v>
      </c>
      <c r="B17" s="50"/>
      <c r="C17" s="25">
        <v>0</v>
      </c>
      <c r="D17" s="25">
        <v>0</v>
      </c>
      <c r="E17" s="25">
        <v>0</v>
      </c>
      <c r="F17" s="25">
        <v>0</v>
      </c>
      <c r="G17" s="27" t="str">
        <f t="shared" si="0"/>
        <v>ok</v>
      </c>
      <c r="H17" s="66"/>
      <c r="I17" s="66"/>
      <c r="J17" s="66"/>
    </row>
    <row r="18" spans="1:10" ht="15.75" x14ac:dyDescent="0.25">
      <c r="A18" s="40">
        <v>8</v>
      </c>
      <c r="B18" s="40"/>
      <c r="C18" s="25">
        <v>0</v>
      </c>
      <c r="D18" s="25">
        <v>0</v>
      </c>
      <c r="E18" s="25">
        <v>0</v>
      </c>
      <c r="F18" s="25">
        <v>0</v>
      </c>
      <c r="G18" s="27" t="str">
        <f t="shared" si="0"/>
        <v>ok</v>
      </c>
      <c r="H18" s="67" t="s">
        <v>36</v>
      </c>
      <c r="I18" s="67"/>
      <c r="J18" s="67"/>
    </row>
    <row r="19" spans="1:10" ht="15.75" x14ac:dyDescent="0.25">
      <c r="A19" s="40">
        <v>9</v>
      </c>
      <c r="B19" s="40"/>
      <c r="C19" s="25">
        <v>0</v>
      </c>
      <c r="D19" s="25">
        <v>0</v>
      </c>
      <c r="E19" s="25">
        <v>0</v>
      </c>
      <c r="F19" s="25">
        <v>0</v>
      </c>
      <c r="G19" s="27" t="str">
        <f t="shared" si="0"/>
        <v>ok</v>
      </c>
      <c r="H19" s="67"/>
      <c r="I19" s="67"/>
      <c r="J19" s="67"/>
    </row>
    <row r="20" spans="1:10" ht="15.75" x14ac:dyDescent="0.25">
      <c r="A20" s="38">
        <v>10</v>
      </c>
      <c r="B20" s="38"/>
      <c r="C20" s="25">
        <v>0</v>
      </c>
      <c r="D20" s="25">
        <v>0</v>
      </c>
      <c r="E20" s="25">
        <v>0</v>
      </c>
      <c r="F20" s="25">
        <v>0</v>
      </c>
      <c r="G20" s="27" t="str">
        <f t="shared" si="0"/>
        <v>ok</v>
      </c>
      <c r="H20" s="68" t="s">
        <v>18</v>
      </c>
      <c r="I20" s="68"/>
      <c r="J20" s="68"/>
    </row>
    <row r="21" spans="1:10" ht="15.75" x14ac:dyDescent="0.25">
      <c r="A21" s="38">
        <v>11</v>
      </c>
      <c r="B21" s="38"/>
      <c r="C21" s="25">
        <v>0</v>
      </c>
      <c r="D21" s="25">
        <v>0</v>
      </c>
      <c r="E21" s="25">
        <v>0</v>
      </c>
      <c r="F21" s="25">
        <v>0</v>
      </c>
      <c r="G21" s="27" t="str">
        <f t="shared" si="0"/>
        <v>ok</v>
      </c>
      <c r="H21" s="68"/>
      <c r="I21" s="68"/>
      <c r="J21" s="68"/>
    </row>
    <row r="22" spans="1:10" ht="15.75" x14ac:dyDescent="0.25">
      <c r="A22" s="38">
        <v>12</v>
      </c>
      <c r="B22" s="38"/>
      <c r="C22" s="25">
        <v>0</v>
      </c>
      <c r="D22" s="25">
        <v>0</v>
      </c>
      <c r="E22" s="25">
        <v>0</v>
      </c>
      <c r="F22" s="25">
        <v>0</v>
      </c>
      <c r="G22" s="27" t="str">
        <f t="shared" si="0"/>
        <v>ok</v>
      </c>
      <c r="H22" s="68"/>
      <c r="I22" s="68"/>
      <c r="J22" s="68"/>
    </row>
    <row r="23" spans="1:10" ht="15.75" x14ac:dyDescent="0.25">
      <c r="A23" s="38">
        <v>13</v>
      </c>
      <c r="B23" s="38"/>
      <c r="C23" s="25">
        <v>0</v>
      </c>
      <c r="D23" s="25">
        <v>0</v>
      </c>
      <c r="E23" s="25">
        <v>0</v>
      </c>
      <c r="F23" s="25">
        <v>0</v>
      </c>
      <c r="G23" s="27" t="str">
        <f t="shared" si="0"/>
        <v>ok</v>
      </c>
      <c r="H23" s="68"/>
      <c r="I23" s="68"/>
      <c r="J23" s="68"/>
    </row>
    <row r="24" spans="1:10" ht="15.75" x14ac:dyDescent="0.25">
      <c r="A24" s="39">
        <v>14</v>
      </c>
      <c r="B24" s="39"/>
      <c r="C24" s="25">
        <v>0</v>
      </c>
      <c r="D24" s="25">
        <v>0</v>
      </c>
      <c r="E24" s="25">
        <v>0</v>
      </c>
      <c r="F24" s="25">
        <v>0</v>
      </c>
      <c r="G24" s="27" t="str">
        <f t="shared" si="0"/>
        <v>ok</v>
      </c>
      <c r="H24" s="69" t="s">
        <v>37</v>
      </c>
      <c r="I24" s="69"/>
      <c r="J24" s="69"/>
    </row>
    <row r="25" spans="1:10" ht="15.75" x14ac:dyDescent="0.25">
      <c r="A25" s="39">
        <v>15</v>
      </c>
      <c r="B25" s="39"/>
      <c r="C25" s="25">
        <v>0</v>
      </c>
      <c r="D25" s="25">
        <v>0</v>
      </c>
      <c r="E25" s="25">
        <v>0</v>
      </c>
      <c r="F25" s="25">
        <v>0</v>
      </c>
      <c r="G25" s="27" t="str">
        <f t="shared" si="0"/>
        <v>ok</v>
      </c>
      <c r="H25" s="69"/>
      <c r="I25" s="69"/>
      <c r="J25" s="69"/>
    </row>
    <row r="26" spans="1:10" x14ac:dyDescent="0.25">
      <c r="A26" s="36"/>
      <c r="B26" s="36"/>
      <c r="C26" s="36"/>
      <c r="D26" s="36"/>
      <c r="E26" s="36"/>
      <c r="F26" s="36"/>
      <c r="G26" s="36"/>
      <c r="H26" s="36"/>
      <c r="I26" s="36"/>
      <c r="J26" s="36"/>
    </row>
    <row r="27" spans="1:10" x14ac:dyDescent="0.25">
      <c r="A27" s="36"/>
      <c r="B27" s="36"/>
      <c r="C27" s="36"/>
      <c r="D27" s="36"/>
      <c r="E27" s="36"/>
      <c r="F27" s="36"/>
      <c r="G27" s="36"/>
      <c r="H27" s="36"/>
      <c r="I27" s="36"/>
      <c r="J27" s="36"/>
    </row>
    <row r="28" spans="1:10" x14ac:dyDescent="0.25">
      <c r="A28" s="36"/>
      <c r="B28" s="36"/>
      <c r="C28" s="36"/>
      <c r="D28" s="36"/>
      <c r="E28" s="36"/>
      <c r="F28" s="36"/>
      <c r="G28" s="36"/>
      <c r="H28" s="36"/>
      <c r="I28" s="36"/>
      <c r="J28" s="36"/>
    </row>
    <row r="45" spans="1:11" x14ac:dyDescent="0.25">
      <c r="A45" s="78" t="s">
        <v>41</v>
      </c>
      <c r="B45" s="79"/>
      <c r="C45" s="55"/>
      <c r="D45" s="56"/>
      <c r="E45" s="56"/>
      <c r="F45" s="56"/>
      <c r="G45" s="56"/>
      <c r="H45" s="56"/>
      <c r="I45" s="56"/>
      <c r="J45" s="57"/>
      <c r="K45" s="30"/>
    </row>
    <row r="46" spans="1:11" x14ac:dyDescent="0.25">
      <c r="A46" s="80"/>
      <c r="B46" s="81"/>
      <c r="C46" s="58"/>
      <c r="D46" s="36"/>
      <c r="E46" s="36"/>
      <c r="F46" s="36"/>
      <c r="G46" s="36"/>
      <c r="H46" s="36"/>
      <c r="I46" s="36"/>
      <c r="J46" s="59"/>
      <c r="K46" s="30"/>
    </row>
    <row r="47" spans="1:11" x14ac:dyDescent="0.25">
      <c r="A47" s="80"/>
      <c r="B47" s="81"/>
      <c r="C47" s="58"/>
      <c r="D47" s="36"/>
      <c r="E47" s="36"/>
      <c r="F47" s="36"/>
      <c r="G47" s="36"/>
      <c r="H47" s="36"/>
      <c r="I47" s="36"/>
      <c r="J47" s="59"/>
      <c r="K47" s="30"/>
    </row>
    <row r="48" spans="1:11" x14ac:dyDescent="0.25">
      <c r="A48" s="82"/>
      <c r="B48" s="83"/>
      <c r="C48" s="60"/>
      <c r="D48" s="61"/>
      <c r="E48" s="61"/>
      <c r="F48" s="61"/>
      <c r="G48" s="61"/>
      <c r="H48" s="61"/>
      <c r="I48" s="61"/>
      <c r="J48" s="62"/>
      <c r="K48" s="30"/>
    </row>
  </sheetData>
  <protectedRanges>
    <protectedRange sqref="C4:J6" name="Range2"/>
    <protectedRange sqref="C11:F25" name="Range1"/>
  </protectedRanges>
  <dataConsolidate/>
  <mergeCells count="42">
    <mergeCell ref="C45:J48"/>
    <mergeCell ref="A1:J1"/>
    <mergeCell ref="H16:J17"/>
    <mergeCell ref="H18:J19"/>
    <mergeCell ref="H20:J23"/>
    <mergeCell ref="H24:J25"/>
    <mergeCell ref="H11:J12"/>
    <mergeCell ref="H13:J15"/>
    <mergeCell ref="A2:J2"/>
    <mergeCell ref="C8:F8"/>
    <mergeCell ref="H8:J10"/>
    <mergeCell ref="A3:J3"/>
    <mergeCell ref="A17:B17"/>
    <mergeCell ref="A45:B48"/>
    <mergeCell ref="A4:C4"/>
    <mergeCell ref="D4:J4"/>
    <mergeCell ref="A5:C5"/>
    <mergeCell ref="D5:J5"/>
    <mergeCell ref="A11:B11"/>
    <mergeCell ref="A12:B12"/>
    <mergeCell ref="A13:B13"/>
    <mergeCell ref="A14:B14"/>
    <mergeCell ref="A15:B15"/>
    <mergeCell ref="A16:B16"/>
    <mergeCell ref="A7:J7"/>
    <mergeCell ref="G8:G10"/>
    <mergeCell ref="A26:J28"/>
    <mergeCell ref="A6:C6"/>
    <mergeCell ref="D6:J6"/>
    <mergeCell ref="A22:B22"/>
    <mergeCell ref="A23:B23"/>
    <mergeCell ref="A24:B24"/>
    <mergeCell ref="A25:B25"/>
    <mergeCell ref="A18:B18"/>
    <mergeCell ref="A19:B19"/>
    <mergeCell ref="A20:B20"/>
    <mergeCell ref="A21:B21"/>
    <mergeCell ref="C9:C10"/>
    <mergeCell ref="D9:D10"/>
    <mergeCell ref="E9:E10"/>
    <mergeCell ref="F9:F10"/>
    <mergeCell ref="A8:B10"/>
  </mergeCells>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1"/>
  <sheetViews>
    <sheetView zoomScaleNormal="100" workbookViewId="0">
      <selection activeCell="N16" sqref="N16"/>
    </sheetView>
  </sheetViews>
  <sheetFormatPr baseColWidth="10" defaultColWidth="9.140625" defaultRowHeight="15" x14ac:dyDescent="0.25"/>
  <cols>
    <col min="1" max="1" width="8.7109375" style="1" customWidth="1"/>
    <col min="2" max="2" width="12.85546875" style="1" customWidth="1"/>
    <col min="3" max="5" width="8.7109375" style="1" customWidth="1"/>
    <col min="6" max="6" width="12.140625" style="1" customWidth="1"/>
    <col min="7" max="7" width="8.7109375" style="1" customWidth="1"/>
    <col min="8" max="8" width="16.85546875" style="1" bestFit="1" customWidth="1"/>
    <col min="9" max="9" width="8.7109375" style="1" customWidth="1"/>
    <col min="10" max="10" width="12.85546875" style="1" customWidth="1"/>
    <col min="11" max="1025" width="8.7109375" style="1" customWidth="1"/>
  </cols>
  <sheetData>
    <row r="1" spans="1:11" s="26" customFormat="1" ht="21" x14ac:dyDescent="0.25">
      <c r="A1" s="86" t="s">
        <v>20</v>
      </c>
      <c r="B1" s="87"/>
      <c r="C1" s="87"/>
      <c r="D1" s="87"/>
      <c r="E1" s="87"/>
      <c r="F1" s="87"/>
      <c r="G1" s="87"/>
      <c r="H1" s="87"/>
      <c r="I1" s="87"/>
      <c r="J1" s="87"/>
      <c r="K1" s="88"/>
    </row>
    <row r="2" spans="1:11" s="26" customFormat="1" ht="35.25" customHeight="1" x14ac:dyDescent="0.25">
      <c r="A2" s="89" t="s">
        <v>47</v>
      </c>
      <c r="B2" s="90"/>
      <c r="C2" s="90"/>
      <c r="D2" s="90"/>
      <c r="E2" s="90"/>
      <c r="F2" s="90"/>
      <c r="G2" s="90"/>
      <c r="H2" s="90"/>
      <c r="I2" s="90"/>
      <c r="J2" s="90"/>
      <c r="K2" s="91"/>
    </row>
    <row r="3" spans="1:11" ht="21" x14ac:dyDescent="0.25">
      <c r="A3" s="31"/>
      <c r="B3" s="31"/>
      <c r="C3" s="31"/>
      <c r="D3" s="31"/>
      <c r="E3" s="31"/>
      <c r="F3" s="31"/>
      <c r="G3" s="31"/>
      <c r="H3" s="31"/>
      <c r="I3" s="31"/>
      <c r="J3" s="31"/>
      <c r="K3" s="31"/>
    </row>
    <row r="4" spans="1:11" ht="15.75" x14ac:dyDescent="0.25">
      <c r="A4" s="3" t="s">
        <v>21</v>
      </c>
      <c r="B4" s="92" t="s">
        <v>2</v>
      </c>
      <c r="C4" s="92" t="s">
        <v>0</v>
      </c>
      <c r="D4" s="92"/>
      <c r="E4" s="92"/>
      <c r="F4" s="92"/>
      <c r="G4" s="2"/>
      <c r="H4" s="92" t="s">
        <v>7</v>
      </c>
      <c r="I4" s="93" t="s">
        <v>1</v>
      </c>
      <c r="J4" s="93"/>
      <c r="K4" s="93"/>
    </row>
    <row r="5" spans="1:11" ht="15.75" x14ac:dyDescent="0.25">
      <c r="A5" s="4" t="s">
        <v>22</v>
      </c>
      <c r="B5" s="92"/>
      <c r="C5" s="2" t="s">
        <v>3</v>
      </c>
      <c r="D5" s="2" t="s">
        <v>4</v>
      </c>
      <c r="E5" s="5" t="s">
        <v>5</v>
      </c>
      <c r="F5" s="2" t="s">
        <v>6</v>
      </c>
      <c r="G5" s="2"/>
      <c r="H5" s="92"/>
      <c r="I5" s="93"/>
      <c r="J5" s="93"/>
      <c r="K5" s="93"/>
    </row>
    <row r="6" spans="1:11" ht="15.75" x14ac:dyDescent="0.25">
      <c r="A6" s="4" t="s">
        <v>9</v>
      </c>
      <c r="B6" s="6">
        <v>1</v>
      </c>
      <c r="C6" s="7">
        <f>'Fitxa autoavaluació'!C11</f>
        <v>0</v>
      </c>
      <c r="D6" s="7">
        <f>'Fitxa autoavaluació'!D11</f>
        <v>0</v>
      </c>
      <c r="E6" s="7">
        <f>'Fitxa autoavaluació'!E11</f>
        <v>0</v>
      </c>
      <c r="F6" s="7">
        <f>'Fitxa autoavaluació'!F11</f>
        <v>0</v>
      </c>
      <c r="G6" s="2">
        <f>C6*6+D6*4+E6*2</f>
        <v>0</v>
      </c>
      <c r="H6" s="2" t="str">
        <f t="shared" ref="H6:H20" si="0">IF((C6+D6+E6+F6)&gt;1,"error! Una sola opció","ok")</f>
        <v>ok</v>
      </c>
      <c r="I6" s="70" t="s">
        <v>8</v>
      </c>
      <c r="J6" s="70"/>
      <c r="K6" s="70"/>
    </row>
    <row r="7" spans="1:11" ht="15.75" x14ac:dyDescent="0.25">
      <c r="A7" s="4" t="s">
        <v>12</v>
      </c>
      <c r="B7" s="6">
        <v>2</v>
      </c>
      <c r="C7" s="7">
        <f>'Fitxa autoavaluació'!C12</f>
        <v>0</v>
      </c>
      <c r="D7" s="7">
        <f>'Fitxa autoavaluació'!D12</f>
        <v>0</v>
      </c>
      <c r="E7" s="7">
        <f>'Fitxa autoavaluació'!E12</f>
        <v>0</v>
      </c>
      <c r="F7" s="7">
        <f>'Fitxa autoavaluació'!F12</f>
        <v>0</v>
      </c>
      <c r="G7" s="2">
        <f>C7*6+D7*4+E7*2</f>
        <v>0</v>
      </c>
      <c r="H7" s="2" t="str">
        <f t="shared" si="0"/>
        <v>ok</v>
      </c>
      <c r="I7" s="70"/>
      <c r="J7" s="70"/>
      <c r="K7" s="70"/>
    </row>
    <row r="8" spans="1:11" ht="15.75" x14ac:dyDescent="0.25">
      <c r="A8" s="4" t="s">
        <v>9</v>
      </c>
      <c r="B8" s="8">
        <v>3</v>
      </c>
      <c r="C8" s="7">
        <f>'Fitxa autoavaluació'!C13</f>
        <v>0</v>
      </c>
      <c r="D8" s="7">
        <f>'Fitxa autoavaluació'!D13</f>
        <v>0</v>
      </c>
      <c r="E8" s="7">
        <f>'Fitxa autoavaluació'!E13</f>
        <v>0</v>
      </c>
      <c r="F8" s="7">
        <f>'Fitxa autoavaluació'!F13</f>
        <v>0</v>
      </c>
      <c r="G8" s="2">
        <f>C8*4+D8*2+E8*1</f>
        <v>0</v>
      </c>
      <c r="H8" s="2" t="str">
        <f t="shared" si="0"/>
        <v>ok</v>
      </c>
      <c r="I8" s="71" t="s">
        <v>10</v>
      </c>
      <c r="J8" s="71"/>
      <c r="K8" s="71"/>
    </row>
    <row r="9" spans="1:11" ht="15.75" x14ac:dyDescent="0.25">
      <c r="A9" s="4" t="s">
        <v>11</v>
      </c>
      <c r="B9" s="8">
        <v>4</v>
      </c>
      <c r="C9" s="7">
        <f>'Fitxa autoavaluació'!C14</f>
        <v>0</v>
      </c>
      <c r="D9" s="7">
        <f>'Fitxa autoavaluació'!D14</f>
        <v>0</v>
      </c>
      <c r="E9" s="7">
        <f>'Fitxa autoavaluació'!E14</f>
        <v>0</v>
      </c>
      <c r="F9" s="7">
        <f>'Fitxa autoavaluació'!F14</f>
        <v>0</v>
      </c>
      <c r="G9" s="2">
        <f>C9*4+D9*2+E9*1</f>
        <v>0</v>
      </c>
      <c r="H9" s="2" t="str">
        <f t="shared" si="0"/>
        <v>ok</v>
      </c>
      <c r="I9" s="71"/>
      <c r="J9" s="71"/>
      <c r="K9" s="71"/>
    </row>
    <row r="10" spans="1:11" ht="15.75" x14ac:dyDescent="0.25">
      <c r="A10" s="4" t="s">
        <v>11</v>
      </c>
      <c r="B10" s="8">
        <v>5</v>
      </c>
      <c r="C10" s="7">
        <f>'Fitxa autoavaluació'!C15</f>
        <v>0</v>
      </c>
      <c r="D10" s="7">
        <f>'Fitxa autoavaluació'!D15</f>
        <v>0</v>
      </c>
      <c r="E10" s="7">
        <f>'Fitxa autoavaluació'!E15</f>
        <v>0</v>
      </c>
      <c r="F10" s="7">
        <f>'Fitxa autoavaluació'!F15</f>
        <v>0</v>
      </c>
      <c r="G10" s="2">
        <f>C10*4+D10*2+E10*1</f>
        <v>0</v>
      </c>
      <c r="H10" s="2" t="str">
        <f t="shared" si="0"/>
        <v>ok</v>
      </c>
      <c r="I10" s="71"/>
      <c r="J10" s="71"/>
      <c r="K10" s="71"/>
    </row>
    <row r="11" spans="1:11" ht="15.75" x14ac:dyDescent="0.25">
      <c r="A11" s="4" t="s">
        <v>12</v>
      </c>
      <c r="B11" s="9">
        <v>6</v>
      </c>
      <c r="C11" s="7">
        <f>'Fitxa autoavaluació'!C16</f>
        <v>0</v>
      </c>
      <c r="D11" s="7">
        <f>'Fitxa autoavaluació'!D16</f>
        <v>0</v>
      </c>
      <c r="E11" s="7">
        <f>'Fitxa autoavaluació'!E16</f>
        <v>0</v>
      </c>
      <c r="F11" s="7">
        <f>'Fitxa autoavaluació'!F16</f>
        <v>0</v>
      </c>
      <c r="G11" s="2">
        <f>C11*6+D11*4+E11*2</f>
        <v>0</v>
      </c>
      <c r="H11" s="2" t="str">
        <f t="shared" si="0"/>
        <v>ok</v>
      </c>
      <c r="I11" s="66" t="s">
        <v>13</v>
      </c>
      <c r="J11" s="66"/>
      <c r="K11" s="66"/>
    </row>
    <row r="12" spans="1:11" ht="15.75" x14ac:dyDescent="0.25">
      <c r="A12" s="4" t="s">
        <v>14</v>
      </c>
      <c r="B12" s="9">
        <v>7</v>
      </c>
      <c r="C12" s="7">
        <f>'Fitxa autoavaluació'!C17</f>
        <v>0</v>
      </c>
      <c r="D12" s="7">
        <f>'Fitxa autoavaluació'!D17</f>
        <v>0</v>
      </c>
      <c r="E12" s="7">
        <f>'Fitxa autoavaluació'!E17</f>
        <v>0</v>
      </c>
      <c r="F12" s="7">
        <f>'Fitxa autoavaluació'!F17</f>
        <v>0</v>
      </c>
      <c r="G12" s="2">
        <f>C12*6+D12*4+E12*2</f>
        <v>0</v>
      </c>
      <c r="H12" s="2" t="str">
        <f t="shared" si="0"/>
        <v>ok</v>
      </c>
      <c r="I12" s="66"/>
      <c r="J12" s="66"/>
      <c r="K12" s="66"/>
    </row>
    <row r="13" spans="1:11" ht="15.75" x14ac:dyDescent="0.25">
      <c r="A13" s="4" t="s">
        <v>15</v>
      </c>
      <c r="B13" s="10">
        <v>8</v>
      </c>
      <c r="C13" s="7">
        <f>'Fitxa autoavaluació'!C18</f>
        <v>0</v>
      </c>
      <c r="D13" s="7">
        <f>'Fitxa autoavaluació'!D18</f>
        <v>0</v>
      </c>
      <c r="E13" s="7">
        <f>'Fitxa autoavaluació'!E18</f>
        <v>0</v>
      </c>
      <c r="F13" s="7">
        <f>'Fitxa autoavaluació'!F18</f>
        <v>0</v>
      </c>
      <c r="G13" s="2">
        <f>C13*6+D13*4+E13*2</f>
        <v>0</v>
      </c>
      <c r="H13" s="2" t="str">
        <f t="shared" si="0"/>
        <v>ok</v>
      </c>
      <c r="I13" s="67" t="s">
        <v>16</v>
      </c>
      <c r="J13" s="67"/>
      <c r="K13" s="67"/>
    </row>
    <row r="14" spans="1:11" ht="15.75" x14ac:dyDescent="0.25">
      <c r="A14" s="4" t="s">
        <v>12</v>
      </c>
      <c r="B14" s="10">
        <v>9</v>
      </c>
      <c r="C14" s="7">
        <f>'Fitxa autoavaluació'!C19</f>
        <v>0</v>
      </c>
      <c r="D14" s="7">
        <f>'Fitxa autoavaluació'!D19</f>
        <v>0</v>
      </c>
      <c r="E14" s="7">
        <f>'Fitxa autoavaluació'!E19</f>
        <v>0</v>
      </c>
      <c r="F14" s="7">
        <f>'Fitxa autoavaluació'!F19</f>
        <v>0</v>
      </c>
      <c r="G14" s="2">
        <f>C14*6+D14*4+E14*2</f>
        <v>0</v>
      </c>
      <c r="H14" s="2" t="str">
        <f t="shared" si="0"/>
        <v>ok</v>
      </c>
      <c r="I14" s="67"/>
      <c r="J14" s="67"/>
      <c r="K14" s="67"/>
    </row>
    <row r="15" spans="1:11" ht="15.75" x14ac:dyDescent="0.25">
      <c r="A15" s="4" t="s">
        <v>17</v>
      </c>
      <c r="B15" s="11">
        <v>10</v>
      </c>
      <c r="C15" s="7">
        <f>'Fitxa autoavaluació'!C20</f>
        <v>0</v>
      </c>
      <c r="D15" s="7">
        <f>'Fitxa autoavaluació'!D20</f>
        <v>0</v>
      </c>
      <c r="E15" s="7">
        <f>'Fitxa autoavaluació'!E20</f>
        <v>0</v>
      </c>
      <c r="F15" s="7">
        <f>'Fitxa autoavaluació'!F20</f>
        <v>0</v>
      </c>
      <c r="G15" s="2">
        <f>C15*3+D15*2+E15*1</f>
        <v>0</v>
      </c>
      <c r="H15" s="2" t="str">
        <f t="shared" si="0"/>
        <v>ok</v>
      </c>
      <c r="I15" s="68" t="s">
        <v>18</v>
      </c>
      <c r="J15" s="68"/>
      <c r="K15" s="68"/>
    </row>
    <row r="16" spans="1:11" ht="15.75" x14ac:dyDescent="0.25">
      <c r="A16" s="4" t="s">
        <v>23</v>
      </c>
      <c r="B16" s="11">
        <v>11</v>
      </c>
      <c r="C16" s="7">
        <f>'Fitxa autoavaluació'!C21</f>
        <v>0</v>
      </c>
      <c r="D16" s="7">
        <f>'Fitxa autoavaluació'!D21</f>
        <v>0</v>
      </c>
      <c r="E16" s="7">
        <v>0</v>
      </c>
      <c r="F16" s="7">
        <f>'Fitxa autoavaluació'!F21</f>
        <v>0</v>
      </c>
      <c r="G16" s="24">
        <f t="shared" ref="G16:G18" si="1">C16*3+D16*2+E16*1</f>
        <v>0</v>
      </c>
      <c r="H16" s="2" t="str">
        <f t="shared" si="0"/>
        <v>ok</v>
      </c>
      <c r="I16" s="68"/>
      <c r="J16" s="68"/>
      <c r="K16" s="68"/>
    </row>
    <row r="17" spans="1:13" ht="15.75" x14ac:dyDescent="0.25">
      <c r="A17" s="4" t="s">
        <v>17</v>
      </c>
      <c r="B17" s="11">
        <v>12</v>
      </c>
      <c r="C17" s="7">
        <f>'Fitxa autoavaluació'!C22</f>
        <v>0</v>
      </c>
      <c r="D17" s="7">
        <f>'Fitxa autoavaluació'!D22</f>
        <v>0</v>
      </c>
      <c r="E17" s="7">
        <f>'Fitxa autoavaluació'!E22</f>
        <v>0</v>
      </c>
      <c r="F17" s="7">
        <f>'Fitxa autoavaluació'!F22</f>
        <v>0</v>
      </c>
      <c r="G17" s="24">
        <f t="shared" si="1"/>
        <v>0</v>
      </c>
      <c r="H17" s="2" t="str">
        <f t="shared" si="0"/>
        <v>ok</v>
      </c>
      <c r="I17" s="68"/>
      <c r="J17" s="68"/>
      <c r="K17" s="68"/>
    </row>
    <row r="18" spans="1:13" ht="15.75" x14ac:dyDescent="0.25">
      <c r="A18" s="4" t="s">
        <v>17</v>
      </c>
      <c r="B18" s="11">
        <v>13</v>
      </c>
      <c r="C18" s="7">
        <f>'Fitxa autoavaluació'!C23</f>
        <v>0</v>
      </c>
      <c r="D18" s="7">
        <f>'Fitxa autoavaluació'!D23</f>
        <v>0</v>
      </c>
      <c r="E18" s="7">
        <f>'Fitxa autoavaluació'!E23</f>
        <v>0</v>
      </c>
      <c r="F18" s="7">
        <f>'Fitxa autoavaluació'!F23</f>
        <v>0</v>
      </c>
      <c r="G18" s="24">
        <f t="shared" si="1"/>
        <v>0</v>
      </c>
      <c r="H18" s="2" t="str">
        <f t="shared" si="0"/>
        <v>ok</v>
      </c>
      <c r="I18" s="68"/>
      <c r="J18" s="68"/>
      <c r="K18" s="68"/>
    </row>
    <row r="19" spans="1:13" ht="15.75" x14ac:dyDescent="0.25">
      <c r="A19" s="4" t="s">
        <v>11</v>
      </c>
      <c r="B19" s="12">
        <v>14</v>
      </c>
      <c r="C19" s="7">
        <f>'Fitxa autoavaluació'!C24</f>
        <v>0</v>
      </c>
      <c r="D19" s="7">
        <f>'Fitxa autoavaluació'!D24</f>
        <v>0</v>
      </c>
      <c r="E19" s="7">
        <f>'Fitxa autoavaluació'!E24</f>
        <v>0</v>
      </c>
      <c r="F19" s="7">
        <f>'Fitxa autoavaluació'!F24</f>
        <v>0</v>
      </c>
      <c r="G19" s="2">
        <f>C19*6+D19*4+E19*2</f>
        <v>0</v>
      </c>
      <c r="H19" s="2" t="str">
        <f t="shared" si="0"/>
        <v>ok</v>
      </c>
      <c r="I19" s="69" t="s">
        <v>19</v>
      </c>
      <c r="J19" s="69"/>
      <c r="K19" s="69"/>
    </row>
    <row r="20" spans="1:13" ht="15.75" x14ac:dyDescent="0.25">
      <c r="A20" s="4" t="s">
        <v>9</v>
      </c>
      <c r="B20" s="12">
        <v>15</v>
      </c>
      <c r="C20" s="7">
        <f>'Fitxa autoavaluació'!C25</f>
        <v>0</v>
      </c>
      <c r="D20" s="7">
        <f>'Fitxa autoavaluació'!D25</f>
        <v>0</v>
      </c>
      <c r="E20" s="7">
        <f>'Fitxa autoavaluació'!E25</f>
        <v>0</v>
      </c>
      <c r="F20" s="7">
        <f>'Fitxa autoavaluació'!F25</f>
        <v>0</v>
      </c>
      <c r="G20" s="2">
        <f>C20*6+D20*4+E20*2</f>
        <v>0</v>
      </c>
      <c r="H20" s="2" t="str">
        <f t="shared" si="0"/>
        <v>ok</v>
      </c>
      <c r="I20" s="69"/>
      <c r="J20" s="69"/>
      <c r="K20" s="69"/>
    </row>
    <row r="21" spans="1:13" ht="15.75" x14ac:dyDescent="0.25">
      <c r="A21" s="34"/>
      <c r="B21" s="13"/>
      <c r="C21" s="13"/>
      <c r="D21" s="13"/>
      <c r="E21" s="13"/>
      <c r="F21" s="13"/>
      <c r="G21" s="13">
        <f>SUM(G6:G20)</f>
        <v>0</v>
      </c>
      <c r="H21" s="27" t="str">
        <f>IF(F22&gt;56,"error! Una sola opció","ok")</f>
        <v>ok</v>
      </c>
      <c r="I21" s="84"/>
      <c r="J21" s="84"/>
      <c r="K21" s="84"/>
    </row>
    <row r="22" spans="1:13" ht="15.75" x14ac:dyDescent="0.25">
      <c r="A22" s="35"/>
      <c r="B22" s="85" t="s">
        <v>24</v>
      </c>
      <c r="C22" s="85"/>
      <c r="D22" s="85"/>
      <c r="E22" s="85"/>
      <c r="F22" s="13">
        <f>G21</f>
        <v>0</v>
      </c>
      <c r="G22" s="14">
        <f>G21*100/72</f>
        <v>0</v>
      </c>
      <c r="H22" s="15"/>
      <c r="I22" s="84"/>
      <c r="J22" s="84"/>
      <c r="K22" s="84"/>
    </row>
    <row r="23" spans="1:13" x14ac:dyDescent="0.25">
      <c r="A23" s="51"/>
      <c r="B23" s="51"/>
      <c r="C23" s="51"/>
      <c r="D23" s="51"/>
      <c r="E23" s="51"/>
      <c r="F23" s="51"/>
      <c r="G23" s="51"/>
      <c r="H23" s="51"/>
      <c r="I23" s="51"/>
      <c r="J23" s="51"/>
      <c r="K23" s="51"/>
      <c r="L23" s="33"/>
      <c r="M23" s="33"/>
    </row>
    <row r="24" spans="1:13" x14ac:dyDescent="0.25">
      <c r="A24" s="16" t="s">
        <v>25</v>
      </c>
      <c r="B24" s="25">
        <f>G6+G7</f>
        <v>0</v>
      </c>
      <c r="C24" s="25">
        <v>12</v>
      </c>
      <c r="D24" s="14">
        <f t="shared" ref="D24:D29" si="2">B24*100/12</f>
        <v>0</v>
      </c>
      <c r="E24" s="84"/>
      <c r="F24" s="84"/>
      <c r="G24" s="17" t="s">
        <v>9</v>
      </c>
      <c r="H24" s="18" t="s">
        <v>26</v>
      </c>
      <c r="I24" s="14">
        <f>G6+G8+(G13/3)+(G15/2)+(G17/2)+(G18/2)+G20</f>
        <v>0</v>
      </c>
      <c r="J24" s="25">
        <v>22.5</v>
      </c>
      <c r="K24" s="14">
        <f>I24*100/J24</f>
        <v>0</v>
      </c>
    </row>
    <row r="25" spans="1:13" x14ac:dyDescent="0.25">
      <c r="A25" s="19" t="s">
        <v>27</v>
      </c>
      <c r="B25" s="25">
        <f>G10+G8+G9</f>
        <v>0</v>
      </c>
      <c r="C25" s="25">
        <v>12</v>
      </c>
      <c r="D25" s="14">
        <f t="shared" si="2"/>
        <v>0</v>
      </c>
      <c r="E25" s="84"/>
      <c r="F25" s="84"/>
      <c r="G25" s="17" t="s">
        <v>28</v>
      </c>
      <c r="H25" s="18" t="s">
        <v>29</v>
      </c>
      <c r="I25" s="14">
        <f>(G9/2)+(G10/2)+(G13/3)+(G12/2)+(G19/2)</f>
        <v>0</v>
      </c>
      <c r="J25" s="25">
        <v>12</v>
      </c>
      <c r="K25" s="14">
        <f>I25*100/J25</f>
        <v>0</v>
      </c>
    </row>
    <row r="26" spans="1:13" x14ac:dyDescent="0.25">
      <c r="A26" s="20" t="s">
        <v>30</v>
      </c>
      <c r="B26" s="25">
        <f>G11+G12</f>
        <v>0</v>
      </c>
      <c r="C26" s="25">
        <v>12</v>
      </c>
      <c r="D26" s="14">
        <f t="shared" si="2"/>
        <v>0</v>
      </c>
      <c r="E26" s="84"/>
      <c r="F26" s="84"/>
      <c r="G26" s="17" t="s">
        <v>23</v>
      </c>
      <c r="H26" s="18" t="s">
        <v>31</v>
      </c>
      <c r="I26" s="14">
        <f>(G9/2)+(G10/2)+(G15/2)+(G17/2)+G16+(G18/2)+(G19/2)</f>
        <v>0</v>
      </c>
      <c r="J26" s="25">
        <v>14.5</v>
      </c>
      <c r="K26" s="14">
        <f>I26*100/J26</f>
        <v>0</v>
      </c>
    </row>
    <row r="27" spans="1:13" x14ac:dyDescent="0.25">
      <c r="A27" s="21" t="s">
        <v>32</v>
      </c>
      <c r="B27" s="25">
        <f>G13+G14</f>
        <v>0</v>
      </c>
      <c r="C27" s="25">
        <v>12</v>
      </c>
      <c r="D27" s="14">
        <f t="shared" si="2"/>
        <v>0</v>
      </c>
      <c r="E27" s="84"/>
      <c r="F27" s="84"/>
      <c r="G27" s="17" t="s">
        <v>12</v>
      </c>
      <c r="H27" s="18" t="s">
        <v>33</v>
      </c>
      <c r="I27" s="14">
        <f>G7+G11+(G13/3)+G12+G14</f>
        <v>0</v>
      </c>
      <c r="J27" s="25">
        <v>23</v>
      </c>
      <c r="K27" s="14">
        <f>I27*100/J27</f>
        <v>0</v>
      </c>
    </row>
    <row r="28" spans="1:13" x14ac:dyDescent="0.25">
      <c r="A28" s="22" t="s">
        <v>34</v>
      </c>
      <c r="B28" s="25">
        <f>G16+G15+G18+G17</f>
        <v>0</v>
      </c>
      <c r="C28" s="25">
        <v>12</v>
      </c>
      <c r="D28" s="14">
        <f>B28*100/18</f>
        <v>0</v>
      </c>
      <c r="E28" s="84"/>
      <c r="F28" s="84"/>
      <c r="G28" s="25"/>
      <c r="H28" s="14"/>
      <c r="I28" s="15"/>
      <c r="J28" s="25">
        <f>SUM(J24:J27)</f>
        <v>72</v>
      </c>
      <c r="K28" s="15"/>
    </row>
    <row r="29" spans="1:13" x14ac:dyDescent="0.25">
      <c r="A29" s="23" t="s">
        <v>23</v>
      </c>
      <c r="B29" s="25">
        <f>G19+G20</f>
        <v>0</v>
      </c>
      <c r="C29" s="25">
        <v>12</v>
      </c>
      <c r="D29" s="14">
        <f t="shared" si="2"/>
        <v>0</v>
      </c>
      <c r="E29" s="84"/>
      <c r="F29" s="84"/>
      <c r="G29" s="25"/>
      <c r="H29" s="25"/>
      <c r="I29" s="15"/>
      <c r="J29" s="15"/>
      <c r="K29" s="15"/>
    </row>
    <row r="31" spans="1:13" x14ac:dyDescent="0.25">
      <c r="A31" s="32"/>
      <c r="B31" s="32"/>
      <c r="C31" s="32"/>
      <c r="D31" s="32"/>
      <c r="E31" s="32"/>
      <c r="F31" s="32"/>
      <c r="G31" s="32"/>
    </row>
  </sheetData>
  <sheetProtection insertColumns="0" insertRows="0" deleteColumns="0" deleteRows="0"/>
  <mergeCells count="17">
    <mergeCell ref="A1:K1"/>
    <mergeCell ref="A2:K2"/>
    <mergeCell ref="B4:B5"/>
    <mergeCell ref="C4:F4"/>
    <mergeCell ref="H4:H5"/>
    <mergeCell ref="I4:K5"/>
    <mergeCell ref="I6:K7"/>
    <mergeCell ref="I8:K10"/>
    <mergeCell ref="I11:K12"/>
    <mergeCell ref="I13:K14"/>
    <mergeCell ref="I15:K18"/>
    <mergeCell ref="E24:F29"/>
    <mergeCell ref="I19:K20"/>
    <mergeCell ref="I21:K22"/>
    <mergeCell ref="B22:E22"/>
    <mergeCell ref="A23:G23"/>
    <mergeCell ref="H23:K23"/>
  </mergeCells>
  <pageMargins left="0.7" right="0.7" top="0.75" bottom="0.75" header="0.51180555555555496" footer="0.51180555555555496"/>
  <pageSetup paperSize="9" firstPageNumber="0" orientation="portrait" horizontalDpi="300" verticalDpi="300"/>
  <ignoredErrors>
    <ignoredError sqref="D28" formula="1"/>
  </ignoredErrors>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Fitxa autoavaluació</vt:lpstr>
      <vt:lpstr>Càlculs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angelo ramellini</dc:creator>
  <dc:description/>
  <cp:lastModifiedBy>mpi</cp:lastModifiedBy>
  <cp:revision>6</cp:revision>
  <dcterms:created xsi:type="dcterms:W3CDTF">2018-06-08T13:13:22Z</dcterms:created>
  <dcterms:modified xsi:type="dcterms:W3CDTF">2019-05-30T12:35:30Z</dcterms:modified>
  <dc:language>ca-ES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