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DES\Any 2025\Projectes\Exp. 011-2025 Reurbanització part del casc Antic\Documents projecte\"/>
    </mc:Choice>
  </mc:AlternateContent>
  <xr:revisionPtr revIDLastSave="0" documentId="8_{503F2DBD-0C39-49E0-8F00-E270385C7225}" xr6:coauthVersionLast="47" xr6:coauthVersionMax="47" xr10:uidLastSave="{00000000-0000-0000-0000-000000000000}"/>
  <bookViews>
    <workbookView xWindow="-103" yWindow="-103" windowWidth="33120" windowHeight="18000" xr2:uid="{CDED178D-A7E6-4546-BA53-FC92939DD441}"/>
  </bookViews>
  <sheets>
    <sheet name="Full1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94" i="1" l="1"/>
  <c r="K487" i="1"/>
  <c r="K488" i="1"/>
  <c r="M489" i="1"/>
  <c r="L490" i="1" s="1"/>
  <c r="K465" i="1"/>
  <c r="K480" i="1"/>
  <c r="K483" i="1"/>
  <c r="M481" i="1"/>
  <c r="L483" i="1" s="1"/>
  <c r="L478" i="1"/>
  <c r="L466" i="1" s="1"/>
  <c r="J477" i="1"/>
  <c r="J476" i="1"/>
  <c r="J475" i="1"/>
  <c r="J474" i="1"/>
  <c r="J473" i="1"/>
  <c r="J472" i="1"/>
  <c r="J471" i="1"/>
  <c r="J470" i="1"/>
  <c r="K478" i="1" s="1"/>
  <c r="M469" i="1"/>
  <c r="M468" i="1"/>
  <c r="M467" i="1"/>
  <c r="K409" i="1"/>
  <c r="J460" i="1"/>
  <c r="K461" i="1" s="1"/>
  <c r="J459" i="1"/>
  <c r="M458" i="1"/>
  <c r="M457" i="1"/>
  <c r="M456" i="1"/>
  <c r="M455" i="1"/>
  <c r="M454" i="1"/>
  <c r="L461" i="1" s="1"/>
  <c r="L453" i="1" s="1"/>
  <c r="K438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L451" i="1" s="1"/>
  <c r="K430" i="1"/>
  <c r="M435" i="1"/>
  <c r="M434" i="1"/>
  <c r="M433" i="1"/>
  <c r="M432" i="1"/>
  <c r="M431" i="1"/>
  <c r="L436" i="1" s="1"/>
  <c r="K410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L428" i="1" s="1"/>
  <c r="K323" i="1"/>
  <c r="J404" i="1"/>
  <c r="J403" i="1"/>
  <c r="J402" i="1"/>
  <c r="J401" i="1"/>
  <c r="K405" i="1" s="1"/>
  <c r="M400" i="1"/>
  <c r="M399" i="1"/>
  <c r="M398" i="1"/>
  <c r="M397" i="1"/>
  <c r="M396" i="1"/>
  <c r="L405" i="1" s="1"/>
  <c r="L394" i="1" s="1"/>
  <c r="M395" i="1"/>
  <c r="J391" i="1"/>
  <c r="J390" i="1"/>
  <c r="J389" i="1"/>
  <c r="J388" i="1"/>
  <c r="K392" i="1" s="1"/>
  <c r="M387" i="1"/>
  <c r="M386" i="1"/>
  <c r="M385" i="1"/>
  <c r="M384" i="1"/>
  <c r="M383" i="1"/>
  <c r="M382" i="1"/>
  <c r="M381" i="1"/>
  <c r="M380" i="1"/>
  <c r="M379" i="1"/>
  <c r="L392" i="1" s="1"/>
  <c r="L378" i="1" s="1"/>
  <c r="J375" i="1"/>
  <c r="K376" i="1" s="1"/>
  <c r="M374" i="1"/>
  <c r="M373" i="1"/>
  <c r="M372" i="1"/>
  <c r="M371" i="1"/>
  <c r="M370" i="1"/>
  <c r="M369" i="1"/>
  <c r="L376" i="1" s="1"/>
  <c r="L368" i="1" s="1"/>
  <c r="J365" i="1"/>
  <c r="K366" i="1" s="1"/>
  <c r="M364" i="1"/>
  <c r="M363" i="1"/>
  <c r="M362" i="1"/>
  <c r="M361" i="1"/>
  <c r="M360" i="1"/>
  <c r="M359" i="1"/>
  <c r="L366" i="1" s="1"/>
  <c r="L357" i="1" s="1"/>
  <c r="M358" i="1"/>
  <c r="L355" i="1"/>
  <c r="L348" i="1" s="1"/>
  <c r="K355" i="1"/>
  <c r="K348" i="1" s="1"/>
  <c r="J354" i="1"/>
  <c r="J353" i="1"/>
  <c r="J352" i="1"/>
  <c r="M351" i="1"/>
  <c r="M350" i="1"/>
  <c r="M349" i="1"/>
  <c r="J345" i="1"/>
  <c r="J344" i="1"/>
  <c r="J343" i="1"/>
  <c r="K346" i="1" s="1"/>
  <c r="M342" i="1"/>
  <c r="L346" i="1" s="1"/>
  <c r="L339" i="1" s="1"/>
  <c r="M341" i="1"/>
  <c r="M340" i="1"/>
  <c r="L337" i="1"/>
  <c r="L333" i="1" s="1"/>
  <c r="K337" i="1"/>
  <c r="K333" i="1" s="1"/>
  <c r="J336" i="1"/>
  <c r="M335" i="1"/>
  <c r="M334" i="1"/>
  <c r="L331" i="1"/>
  <c r="L324" i="1" s="1"/>
  <c r="J330" i="1"/>
  <c r="J329" i="1"/>
  <c r="K331" i="1" s="1"/>
  <c r="J328" i="1"/>
  <c r="M327" i="1"/>
  <c r="M326" i="1"/>
  <c r="M325" i="1"/>
  <c r="K204" i="1"/>
  <c r="J318" i="1"/>
  <c r="J317" i="1"/>
  <c r="J316" i="1"/>
  <c r="J315" i="1"/>
  <c r="J314" i="1"/>
  <c r="J313" i="1"/>
  <c r="K319" i="1" s="1"/>
  <c r="M312" i="1"/>
  <c r="M311" i="1"/>
  <c r="M310" i="1"/>
  <c r="M309" i="1"/>
  <c r="M308" i="1"/>
  <c r="M307" i="1"/>
  <c r="M306" i="1"/>
  <c r="M305" i="1"/>
  <c r="M304" i="1"/>
  <c r="L319" i="1" s="1"/>
  <c r="L303" i="1" s="1"/>
  <c r="J300" i="1"/>
  <c r="K301" i="1" s="1"/>
  <c r="J299" i="1"/>
  <c r="J298" i="1"/>
  <c r="J297" i="1"/>
  <c r="J296" i="1"/>
  <c r="J295" i="1"/>
  <c r="M294" i="1"/>
  <c r="M293" i="1"/>
  <c r="M292" i="1"/>
  <c r="M291" i="1"/>
  <c r="M290" i="1"/>
  <c r="M289" i="1"/>
  <c r="L301" i="1" s="1"/>
  <c r="L286" i="1" s="1"/>
  <c r="M288" i="1"/>
  <c r="M287" i="1"/>
  <c r="J283" i="1"/>
  <c r="J282" i="1"/>
  <c r="J281" i="1"/>
  <c r="J280" i="1"/>
  <c r="K284" i="1" s="1"/>
  <c r="M279" i="1"/>
  <c r="M278" i="1"/>
  <c r="M277" i="1"/>
  <c r="M276" i="1"/>
  <c r="M275" i="1"/>
  <c r="L284" i="1" s="1"/>
  <c r="L274" i="1" s="1"/>
  <c r="J271" i="1"/>
  <c r="J270" i="1"/>
  <c r="J269" i="1"/>
  <c r="J268" i="1"/>
  <c r="J267" i="1"/>
  <c r="J266" i="1"/>
  <c r="K272" i="1" s="1"/>
  <c r="M265" i="1"/>
  <c r="M264" i="1"/>
  <c r="K255" i="1"/>
  <c r="M261" i="1"/>
  <c r="L262" i="1" s="1"/>
  <c r="M260" i="1"/>
  <c r="M259" i="1"/>
  <c r="M258" i="1"/>
  <c r="M257" i="1"/>
  <c r="M256" i="1"/>
  <c r="M254" i="1"/>
  <c r="M253" i="1"/>
  <c r="J249" i="1"/>
  <c r="J248" i="1"/>
  <c r="J247" i="1"/>
  <c r="K250" i="1" s="1"/>
  <c r="M246" i="1"/>
  <c r="M245" i="1"/>
  <c r="K236" i="1"/>
  <c r="M242" i="1"/>
  <c r="L243" i="1" s="1"/>
  <c r="M241" i="1"/>
  <c r="M240" i="1"/>
  <c r="M239" i="1"/>
  <c r="M238" i="1"/>
  <c r="M237" i="1"/>
  <c r="M235" i="1"/>
  <c r="M234" i="1"/>
  <c r="J230" i="1"/>
  <c r="J229" i="1"/>
  <c r="J228" i="1"/>
  <c r="J227" i="1"/>
  <c r="J226" i="1"/>
  <c r="K231" i="1" s="1"/>
  <c r="M225" i="1"/>
  <c r="M224" i="1"/>
  <c r="M223" i="1"/>
  <c r="M222" i="1"/>
  <c r="M221" i="1"/>
  <c r="L231" i="1" s="1"/>
  <c r="L220" i="1" s="1"/>
  <c r="J217" i="1"/>
  <c r="J216" i="1"/>
  <c r="J215" i="1"/>
  <c r="J214" i="1"/>
  <c r="J213" i="1"/>
  <c r="K218" i="1" s="1"/>
  <c r="M212" i="1"/>
  <c r="M211" i="1"/>
  <c r="M210" i="1"/>
  <c r="M209" i="1"/>
  <c r="M208" i="1"/>
  <c r="M207" i="1"/>
  <c r="M206" i="1"/>
  <c r="L218" i="1" s="1"/>
  <c r="L205" i="1" s="1"/>
  <c r="K91" i="1"/>
  <c r="J199" i="1"/>
  <c r="J198" i="1"/>
  <c r="K200" i="1" s="1"/>
  <c r="M197" i="1"/>
  <c r="M196" i="1"/>
  <c r="L200" i="1" s="1"/>
  <c r="L193" i="1" s="1"/>
  <c r="M195" i="1"/>
  <c r="M194" i="1"/>
  <c r="K191" i="1"/>
  <c r="K181" i="1" s="1"/>
  <c r="J190" i="1"/>
  <c r="J189" i="1"/>
  <c r="J188" i="1"/>
  <c r="M187" i="1"/>
  <c r="M186" i="1"/>
  <c r="M185" i="1"/>
  <c r="M184" i="1"/>
  <c r="M183" i="1"/>
  <c r="L191" i="1" s="1"/>
  <c r="L181" i="1" s="1"/>
  <c r="M182" i="1"/>
  <c r="J178" i="1"/>
  <c r="K179" i="1" s="1"/>
  <c r="M177" i="1"/>
  <c r="M176" i="1"/>
  <c r="M175" i="1"/>
  <c r="L179" i="1" s="1"/>
  <c r="L172" i="1" s="1"/>
  <c r="M174" i="1"/>
  <c r="M173" i="1"/>
  <c r="K162" i="1"/>
  <c r="K170" i="1"/>
  <c r="M170" i="1" s="1"/>
  <c r="M162" i="1" s="1"/>
  <c r="J169" i="1"/>
  <c r="M168" i="1"/>
  <c r="M167" i="1"/>
  <c r="M166" i="1"/>
  <c r="M165" i="1"/>
  <c r="M164" i="1"/>
  <c r="M163" i="1"/>
  <c r="L170" i="1" s="1"/>
  <c r="L162" i="1" s="1"/>
  <c r="K160" i="1"/>
  <c r="K144" i="1" s="1"/>
  <c r="J159" i="1"/>
  <c r="J158" i="1"/>
  <c r="J157" i="1"/>
  <c r="J156" i="1"/>
  <c r="J155" i="1"/>
  <c r="M154" i="1"/>
  <c r="M153" i="1"/>
  <c r="M152" i="1"/>
  <c r="M151" i="1"/>
  <c r="M150" i="1"/>
  <c r="M149" i="1"/>
  <c r="M148" i="1"/>
  <c r="M147" i="1"/>
  <c r="M146" i="1"/>
  <c r="M145" i="1"/>
  <c r="L160" i="1" s="1"/>
  <c r="L144" i="1" s="1"/>
  <c r="J141" i="1"/>
  <c r="K142" i="1" s="1"/>
  <c r="K133" i="1"/>
  <c r="M138" i="1"/>
  <c r="M137" i="1"/>
  <c r="M136" i="1"/>
  <c r="M135" i="1"/>
  <c r="M134" i="1"/>
  <c r="L139" i="1" s="1"/>
  <c r="K117" i="1"/>
  <c r="M130" i="1"/>
  <c r="M129" i="1"/>
  <c r="K120" i="1"/>
  <c r="M126" i="1"/>
  <c r="M125" i="1"/>
  <c r="M124" i="1"/>
  <c r="M123" i="1"/>
  <c r="M122" i="1"/>
  <c r="M121" i="1"/>
  <c r="L127" i="1" s="1"/>
  <c r="M119" i="1"/>
  <c r="M118" i="1"/>
  <c r="K100" i="1"/>
  <c r="M114" i="1"/>
  <c r="M113" i="1"/>
  <c r="M112" i="1"/>
  <c r="K103" i="1"/>
  <c r="M109" i="1"/>
  <c r="M108" i="1"/>
  <c r="M107" i="1"/>
  <c r="M106" i="1"/>
  <c r="M105" i="1"/>
  <c r="M104" i="1"/>
  <c r="L110" i="1" s="1"/>
  <c r="M102" i="1"/>
  <c r="M101" i="1"/>
  <c r="K93" i="1"/>
  <c r="M97" i="1"/>
  <c r="M96" i="1"/>
  <c r="M95" i="1"/>
  <c r="L98" i="1" s="1"/>
  <c r="M94" i="1"/>
  <c r="K50" i="1"/>
  <c r="K83" i="1"/>
  <c r="M86" i="1"/>
  <c r="M85" i="1"/>
  <c r="M84" i="1"/>
  <c r="L87" i="1" s="1"/>
  <c r="J80" i="1"/>
  <c r="K81" i="1" s="1"/>
  <c r="M79" i="1"/>
  <c r="M78" i="1"/>
  <c r="M77" i="1"/>
  <c r="L81" i="1" s="1"/>
  <c r="L76" i="1" s="1"/>
  <c r="J73" i="1"/>
  <c r="K74" i="1" s="1"/>
  <c r="J72" i="1"/>
  <c r="J71" i="1"/>
  <c r="J70" i="1"/>
  <c r="J69" i="1"/>
  <c r="J68" i="1"/>
  <c r="J67" i="1"/>
  <c r="M66" i="1"/>
  <c r="M65" i="1"/>
  <c r="M64" i="1"/>
  <c r="L74" i="1" s="1"/>
  <c r="L62" i="1" s="1"/>
  <c r="M63" i="1"/>
  <c r="K60" i="1"/>
  <c r="J59" i="1"/>
  <c r="J58" i="1"/>
  <c r="J57" i="1"/>
  <c r="J56" i="1"/>
  <c r="J55" i="1"/>
  <c r="J54" i="1"/>
  <c r="M53" i="1"/>
  <c r="M52" i="1"/>
  <c r="L60" i="1" s="1"/>
  <c r="L51" i="1" s="1"/>
  <c r="K4" i="1"/>
  <c r="K40" i="1"/>
  <c r="K46" i="1"/>
  <c r="J45" i="1"/>
  <c r="J44" i="1"/>
  <c r="M43" i="1"/>
  <c r="M42" i="1"/>
  <c r="M41" i="1"/>
  <c r="L46" i="1" s="1"/>
  <c r="L40" i="1" s="1"/>
  <c r="J37" i="1"/>
  <c r="J36" i="1"/>
  <c r="J35" i="1"/>
  <c r="K38" i="1" s="1"/>
  <c r="J34" i="1"/>
  <c r="M33" i="1"/>
  <c r="M32" i="1"/>
  <c r="L38" i="1" s="1"/>
  <c r="L31" i="1" s="1"/>
  <c r="J28" i="1"/>
  <c r="J27" i="1"/>
  <c r="J26" i="1"/>
  <c r="J25" i="1"/>
  <c r="K29" i="1" s="1"/>
  <c r="M24" i="1"/>
  <c r="M23" i="1"/>
  <c r="L29" i="1" s="1"/>
  <c r="L22" i="1" s="1"/>
  <c r="J19" i="1"/>
  <c r="J18" i="1"/>
  <c r="K20" i="1" s="1"/>
  <c r="M17" i="1"/>
  <c r="M16" i="1"/>
  <c r="M15" i="1"/>
  <c r="L20" i="1" s="1"/>
  <c r="L14" i="1" s="1"/>
  <c r="L12" i="1"/>
  <c r="L5" i="1" s="1"/>
  <c r="J11" i="1"/>
  <c r="J10" i="1"/>
  <c r="K12" i="1" s="1"/>
  <c r="M9" i="1"/>
  <c r="M8" i="1"/>
  <c r="M7" i="1"/>
  <c r="M6" i="1"/>
  <c r="M60" i="1" l="1"/>
  <c r="M51" i="1" s="1"/>
  <c r="L83" i="1"/>
  <c r="M87" i="1"/>
  <c r="M83" i="1" s="1"/>
  <c r="K172" i="1"/>
  <c r="M179" i="1"/>
  <c r="M172" i="1" s="1"/>
  <c r="L250" i="1"/>
  <c r="L233" i="1" s="1"/>
  <c r="K378" i="1"/>
  <c r="M392" i="1"/>
  <c r="M378" i="1" s="1"/>
  <c r="L480" i="1"/>
  <c r="M483" i="1"/>
  <c r="M480" i="1" s="1"/>
  <c r="K252" i="1"/>
  <c r="M436" i="1"/>
  <c r="M430" i="1" s="1"/>
  <c r="L430" i="1"/>
  <c r="K14" i="1"/>
  <c r="M20" i="1"/>
  <c r="M14" i="1" s="1"/>
  <c r="K453" i="1"/>
  <c r="M461" i="1"/>
  <c r="M453" i="1" s="1"/>
  <c r="M139" i="1"/>
  <c r="M133" i="1" s="1"/>
  <c r="L133" i="1"/>
  <c r="K220" i="1"/>
  <c r="M231" i="1"/>
  <c r="M220" i="1" s="1"/>
  <c r="K233" i="1"/>
  <c r="K92" i="1"/>
  <c r="K205" i="1"/>
  <c r="M218" i="1"/>
  <c r="M205" i="1" s="1"/>
  <c r="M405" i="1"/>
  <c r="M394" i="1" s="1"/>
  <c r="K394" i="1"/>
  <c r="K62" i="1"/>
  <c r="M74" i="1"/>
  <c r="M62" i="1" s="1"/>
  <c r="M12" i="1"/>
  <c r="M5" i="1" s="1"/>
  <c r="K5" i="1"/>
  <c r="L103" i="1"/>
  <c r="M110" i="1"/>
  <c r="M103" i="1" s="1"/>
  <c r="L115" i="1" s="1"/>
  <c r="M284" i="1"/>
  <c r="M274" i="1" s="1"/>
  <c r="K274" i="1"/>
  <c r="L488" i="1"/>
  <c r="M490" i="1"/>
  <c r="M488" i="1" s="1"/>
  <c r="L492" i="1" s="1"/>
  <c r="M331" i="1"/>
  <c r="M324" i="1" s="1"/>
  <c r="K324" i="1"/>
  <c r="K31" i="1"/>
  <c r="M38" i="1"/>
  <c r="M31" i="1" s="1"/>
  <c r="M46" i="1"/>
  <c r="M40" i="1" s="1"/>
  <c r="L255" i="1"/>
  <c r="M262" i="1"/>
  <c r="M255" i="1" s="1"/>
  <c r="K286" i="1"/>
  <c r="M301" i="1"/>
  <c r="M286" i="1" s="1"/>
  <c r="M346" i="1"/>
  <c r="M339" i="1" s="1"/>
  <c r="K339" i="1"/>
  <c r="L120" i="1"/>
  <c r="M127" i="1"/>
  <c r="M120" i="1" s="1"/>
  <c r="L131" i="1" s="1"/>
  <c r="K22" i="1"/>
  <c r="M29" i="1"/>
  <c r="M22" i="1" s="1"/>
  <c r="L93" i="1"/>
  <c r="M98" i="1"/>
  <c r="M93" i="1" s="1"/>
  <c r="L272" i="1"/>
  <c r="L252" i="1" s="1"/>
  <c r="K368" i="1"/>
  <c r="M376" i="1"/>
  <c r="M368" i="1" s="1"/>
  <c r="K76" i="1"/>
  <c r="M81" i="1"/>
  <c r="M76" i="1" s="1"/>
  <c r="M200" i="1"/>
  <c r="M193" i="1" s="1"/>
  <c r="K193" i="1"/>
  <c r="L236" i="1"/>
  <c r="M243" i="1"/>
  <c r="M236" i="1" s="1"/>
  <c r="K303" i="1"/>
  <c r="M319" i="1"/>
  <c r="M303" i="1" s="1"/>
  <c r="K357" i="1"/>
  <c r="M366" i="1"/>
  <c r="M357" i="1" s="1"/>
  <c r="L410" i="1"/>
  <c r="M428" i="1"/>
  <c r="M410" i="1" s="1"/>
  <c r="M451" i="1"/>
  <c r="M438" i="1" s="1"/>
  <c r="L438" i="1"/>
  <c r="K466" i="1"/>
  <c r="M478" i="1"/>
  <c r="M466" i="1" s="1"/>
  <c r="L485" i="1" s="1"/>
  <c r="M160" i="1"/>
  <c r="M144" i="1" s="1"/>
  <c r="M191" i="1"/>
  <c r="M181" i="1" s="1"/>
  <c r="M337" i="1"/>
  <c r="M333" i="1" s="1"/>
  <c r="M355" i="1"/>
  <c r="M348" i="1" s="1"/>
  <c r="K51" i="1"/>
  <c r="L117" i="1" l="1"/>
  <c r="M131" i="1"/>
  <c r="M117" i="1" s="1"/>
  <c r="M115" i="1"/>
  <c r="M100" i="1" s="1"/>
  <c r="L100" i="1"/>
  <c r="M485" i="1"/>
  <c r="M465" i="1" s="1"/>
  <c r="L465" i="1"/>
  <c r="M272" i="1"/>
  <c r="M252" i="1" s="1"/>
  <c r="L463" i="1"/>
  <c r="L142" i="1"/>
  <c r="L407" i="1"/>
  <c r="L48" i="1"/>
  <c r="M492" i="1"/>
  <c r="M487" i="1" s="1"/>
  <c r="L487" i="1"/>
  <c r="M250" i="1"/>
  <c r="M233" i="1" s="1"/>
  <c r="L321" i="1" s="1"/>
  <c r="L89" i="1"/>
  <c r="M321" i="1" l="1"/>
  <c r="M204" i="1" s="1"/>
  <c r="L204" i="1"/>
  <c r="L4" i="1"/>
  <c r="M48" i="1"/>
  <c r="M4" i="1" s="1"/>
  <c r="M407" i="1"/>
  <c r="M323" i="1" s="1"/>
  <c r="L323" i="1"/>
  <c r="L50" i="1"/>
  <c r="M89" i="1"/>
  <c r="M50" i="1" s="1"/>
  <c r="L92" i="1"/>
  <c r="M142" i="1"/>
  <c r="M92" i="1" s="1"/>
  <c r="L202" i="1" s="1"/>
  <c r="L409" i="1"/>
  <c r="M463" i="1"/>
  <c r="M409" i="1" s="1"/>
  <c r="L495" i="1" l="1"/>
  <c r="M495" i="1" s="1"/>
  <c r="L91" i="1"/>
  <c r="M202" i="1"/>
  <c r="M9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Danny</author>
  </authors>
  <commentList>
    <comment ref="A3" authorId="0" shapeId="0" xr:uid="{6C901BF3-126D-43A6-82CF-15D666EE54EF}">
      <text>
        <r>
          <rPr>
            <b/>
            <sz val="9"/>
            <color indexed="81"/>
            <rFont val="Tahoma"/>
            <family val="2"/>
          </rPr>
          <t>Codi únic que n'identifica el concepte. Veure colors en "Entorn de treball: Aparença"</t>
        </r>
      </text>
    </comment>
    <comment ref="B3" authorId="0" shapeId="0" xr:uid="{D43BAC5C-1EAD-452E-A792-BAC834EA9A86}">
      <text>
        <r>
          <rPr>
            <b/>
            <sz val="9"/>
            <color indexed="81"/>
            <rFont val="Tahoma"/>
            <family val="2"/>
          </rPr>
          <t>Naturalesa del concepte o de lentitat (veure menú contextual)</t>
        </r>
      </text>
    </comment>
    <comment ref="C3" authorId="0" shapeId="0" xr:uid="{D8FF3AB3-FFB3-414E-A627-262C58A84737}">
      <text>
        <r>
          <rPr>
            <b/>
            <sz val="9"/>
            <color indexed="81"/>
            <rFont val="Tahoma"/>
            <family val="2"/>
          </rPr>
          <t>Unitat de amidament a què fa referència el preu unitari. Les unitats de temps afecten els càlculs de durades i recursos</t>
        </r>
      </text>
    </comment>
    <comment ref="D3" authorId="0" shapeId="0" xr:uid="{94855159-5D91-4C68-B7CA-F49A96F01AE5}">
      <text>
        <r>
          <rPr>
            <b/>
            <sz val="9"/>
            <color indexed="81"/>
            <rFont val="Tahoma"/>
            <family val="2"/>
          </rPr>
          <t>Text breu que facilita la visualització, la cerca i la impressió del concepte en lloc del text</t>
        </r>
      </text>
    </comment>
    <comment ref="E3" authorId="0" shapeId="0" xr:uid="{5C55FBED-0861-40F8-86C0-914171285CB5}">
      <text>
        <r>
          <rPr>
            <b/>
            <sz val="9"/>
            <color indexed="81"/>
            <rFont val="Tahoma"/>
            <family val="2"/>
          </rPr>
          <t>Descripció curta de la línia d’amidament</t>
        </r>
      </text>
    </comment>
    <comment ref="F3" authorId="0" shapeId="0" xr:uid="{6710258A-8257-4EC6-A88A-0D54F1A6BD47}">
      <text>
        <r>
          <rPr>
            <b/>
            <sz val="9"/>
            <color indexed="81"/>
            <rFont val="Tahoma"/>
            <family val="2"/>
          </rPr>
          <t>Columna A: Número d’unitats iguals de la línia d’amidament</t>
        </r>
      </text>
    </comment>
    <comment ref="G3" authorId="0" shapeId="0" xr:uid="{3599A137-9436-4396-99FD-90C25CE7C655}">
      <text>
        <r>
          <rPr>
            <b/>
            <sz val="9"/>
            <color indexed="81"/>
            <rFont val="Tahoma"/>
            <family val="2"/>
          </rPr>
          <t>Columna B: Longitud de la línia d’amidament</t>
        </r>
      </text>
    </comment>
    <comment ref="H3" authorId="0" shapeId="0" xr:uid="{DF00E2BE-C4CE-4866-BA57-A6F1E592A9A6}">
      <text>
        <r>
          <rPr>
            <b/>
            <sz val="9"/>
            <color indexed="81"/>
            <rFont val="Tahoma"/>
            <family val="2"/>
          </rPr>
          <t>Columna C: Amplada de la línia d’amidament</t>
        </r>
      </text>
    </comment>
    <comment ref="I3" authorId="0" shapeId="0" xr:uid="{B42E69DF-AE3E-426D-8EDD-097ACBF3D506}">
      <text>
        <r>
          <rPr>
            <b/>
            <sz val="9"/>
            <color indexed="81"/>
            <rFont val="Tahoma"/>
            <family val="2"/>
          </rPr>
          <t>Columna D: Alçada de la línia d’amidament</t>
        </r>
      </text>
    </comment>
    <comment ref="J3" authorId="0" shapeId="0" xr:uid="{B358F919-8EE4-41C1-A37E-B716E49AE56B}">
      <text>
        <r>
          <rPr>
            <b/>
            <sz val="9"/>
            <color indexed="81"/>
            <rFont val="Tahoma"/>
            <family val="2"/>
          </rPr>
          <t>Quantitat
Verd: Referència a una altra partida 
Taronja: Fórmula de amidament 
Blau: Expressió 
Magenta: Calculat a partir de les dimensions 
Negre: Introduït directament</t>
        </r>
      </text>
    </comment>
    <comment ref="K3" authorId="0" shapeId="0" xr:uid="{279C3CAE-9242-44C1-AED5-25CD29261C7C}">
      <text>
        <r>
          <rPr>
            <b/>
            <sz val="9"/>
            <color indexed="81"/>
            <rFont val="Tahoma"/>
            <family val="2"/>
          </rPr>
          <t>Rendiment o quantitat pressupostada</t>
        </r>
      </text>
    </comment>
    <comment ref="L3" authorId="0" shapeId="0" xr:uid="{366D1AC3-328F-4A35-96B8-744A6C8C1C38}">
      <text>
        <r>
          <rPr>
            <b/>
            <sz val="9"/>
            <color indexed="81"/>
            <rFont val="Tahoma"/>
            <family val="2"/>
          </rPr>
          <t>Preu unitari del concepte al pressupost Vermell: Bloquejat Gris: Anul·lat Magenta: Calculat</t>
        </r>
      </text>
    </comment>
    <comment ref="M3" authorId="0" shapeId="0" xr:uid="{04D6A6B5-FB2E-4E0A-AE08-672CFE1AFE47}">
      <text>
        <r>
          <rPr>
            <b/>
            <sz val="9"/>
            <color indexed="81"/>
            <rFont val="Tahoma"/>
            <family val="2"/>
          </rPr>
          <t>Import del pressupost
Magenta: Hi ha ajustaments al producte de quantitat per preu unitari</t>
        </r>
      </text>
    </comment>
  </commentList>
</comments>
</file>

<file path=xl/sharedStrings.xml><?xml version="1.0" encoding="utf-8"?>
<sst xmlns="http://schemas.openxmlformats.org/spreadsheetml/2006/main" count="1395" uniqueCount="425">
  <si>
    <t>Reurbanització part del casc antic de Vallfogona de Ripollès</t>
  </si>
  <si>
    <t>Pressupost</t>
  </si>
  <si>
    <t>Código</t>
  </si>
  <si>
    <t>Nat</t>
  </si>
  <si>
    <t>Ud</t>
  </si>
  <si>
    <t>Resumen</t>
  </si>
  <si>
    <t>Comentario</t>
  </si>
  <si>
    <t>N</t>
  </si>
  <si>
    <t>Longitud</t>
  </si>
  <si>
    <t>Anchura</t>
  </si>
  <si>
    <t>Altura</t>
  </si>
  <si>
    <t>Cantidad</t>
  </si>
  <si>
    <t>CanPres</t>
  </si>
  <si>
    <t>Pres</t>
  </si>
  <si>
    <t>ImpPres</t>
  </si>
  <si>
    <t>Cap. 01</t>
  </si>
  <si>
    <t>Capítol</t>
  </si>
  <si>
    <t/>
  </si>
  <si>
    <t>Demolicions enderroc i moviment de terres .</t>
  </si>
  <si>
    <t>P2143-4RQS</t>
  </si>
  <si>
    <t>Partida</t>
  </si>
  <si>
    <t>m2</t>
  </si>
  <si>
    <t>Arrencada pavim. pedra nat.,compres.aplec p/aprofit.,càrrega manual</t>
  </si>
  <si>
    <t>A0D-0007</t>
  </si>
  <si>
    <t>Ma d’obra</t>
  </si>
  <si>
    <t>h</t>
  </si>
  <si>
    <t>Manobre</t>
  </si>
  <si>
    <t>A0E-000A</t>
  </si>
  <si>
    <t>Manobre especialista</t>
  </si>
  <si>
    <t>C111-0056</t>
  </si>
  <si>
    <t>Maquinària</t>
  </si>
  <si>
    <t>Compressor+dos martells pneumàtics</t>
  </si>
  <si>
    <t>A%AUX0010150</t>
  </si>
  <si>
    <t>Altres</t>
  </si>
  <si>
    <t>%</t>
  </si>
  <si>
    <t>Despeses auxiliars sobre la mà d'obra</t>
  </si>
  <si>
    <t>Spc0010</t>
  </si>
  <si>
    <t>Paviment carrer Milany</t>
  </si>
  <si>
    <t>Increment 10 % de merma</t>
  </si>
  <si>
    <t>Total P2143-4RQS</t>
  </si>
  <si>
    <t>P2146-DJ5J</t>
  </si>
  <si>
    <t>Demol.pavim. form. g fins a 20 cm,ampl.més de 2 m,retro.+mart.trencad. + càrrega cam. mec.</t>
  </si>
  <si>
    <t>C115-00EE</t>
  </si>
  <si>
    <t>Retroexcavadora amb martell trencador</t>
  </si>
  <si>
    <t>C138-00KQ</t>
  </si>
  <si>
    <t>Pala carregadora s/pneumàtics 15 a 20 t</t>
  </si>
  <si>
    <t>Total P2146-DJ5J</t>
  </si>
  <si>
    <t>P2214-AYNM</t>
  </si>
  <si>
    <t>m3</t>
  </si>
  <si>
    <t>Excav.p/caixa pav.,terreny compact.(SPT 20-50),pala excav.,+càrr.directa s/camió</t>
  </si>
  <si>
    <t>C139-00LK</t>
  </si>
  <si>
    <t>Pala excavadora giratòria s/pneumàtics 15 a 20 t</t>
  </si>
  <si>
    <t>Excavació sota la base formació de la caixa</t>
  </si>
  <si>
    <t>Excavació caixa carrer Capella</t>
  </si>
  <si>
    <t>Excavació caixa pujada del castell</t>
  </si>
  <si>
    <t>Total P2214-AYNM</t>
  </si>
  <si>
    <t>P21G3-DJ1J</t>
  </si>
  <si>
    <t>m</t>
  </si>
  <si>
    <t>Demol.claveguera fins a 30 cm,form.vibrpr.,m.mec.+càrrega cam.</t>
  </si>
  <si>
    <t>C13C-00LP</t>
  </si>
  <si>
    <t>Retroexcavadora s/pneumàtics 8 a 10t</t>
  </si>
  <si>
    <t>Demolició colector</t>
  </si>
  <si>
    <t>Demolició imprevistos</t>
  </si>
  <si>
    <t>Demolició connexions</t>
  </si>
  <si>
    <t>Total P21G3-DJ1J</t>
  </si>
  <si>
    <t>P242-DYSW</t>
  </si>
  <si>
    <t>Càrrega mec.+transp.terres no contaminades,reutilitz.obra,camió 12t,rec.més de 2 i fins a 5 km</t>
  </si>
  <si>
    <t>C154-003M</t>
  </si>
  <si>
    <t>Camió transp.12 t</t>
  </si>
  <si>
    <t>A%AUX0010100</t>
  </si>
  <si>
    <t>Paviment carrer Milany carrega i transport amb esponjament</t>
  </si>
  <si>
    <t>Total P242-DYSW</t>
  </si>
  <si>
    <t>Total Cap. 01</t>
  </si>
  <si>
    <t>Cap. 02</t>
  </si>
  <si>
    <t>Obertura de rases per instal·lacions</t>
  </si>
  <si>
    <t>P221D-DZ2Q</t>
  </si>
  <si>
    <t>Excav. rasa instal.,hfins a 1 m,terreny tràns.(SPT &gt;50),retro.,+terres deix.vora</t>
  </si>
  <si>
    <t>Obertura de rasa per nou colector</t>
  </si>
  <si>
    <t>Carrer Milany entre Baixada al Meridià Verd fins la plaça</t>
  </si>
  <si>
    <t>Carrer Milany entre la Plaça fins final carrer Prta de l'Om</t>
  </si>
  <si>
    <t>Carrer Capella</t>
  </si>
  <si>
    <t>Pujada del Castell</t>
  </si>
  <si>
    <t>Excavació de rasa instal·lació enllumenat</t>
  </si>
  <si>
    <t>Total P221D-DZ2Q</t>
  </si>
  <si>
    <t>P2255-DPGO</t>
  </si>
  <si>
    <t>Rebliment+picon.rasa,ampl.fins a 0,6 m,mat.adeq.excav.,gfins a 25 cm,picó vibrant de combustible,95%PM</t>
  </si>
  <si>
    <t>C13A-00FQ</t>
  </si>
  <si>
    <t>Safata vibrant combustible,plac.60cm</t>
  </si>
  <si>
    <t>Rebliment rasa per nou colector</t>
  </si>
  <si>
    <t>Plana del Castell</t>
  </si>
  <si>
    <t>Rebliment rasa enllumenat</t>
  </si>
  <si>
    <t>Total P2255-DPGO</t>
  </si>
  <si>
    <t>P2218-566F</t>
  </si>
  <si>
    <t>Excavació pou hfins a 2 m,terr.compact.,m.mec.,càrrega</t>
  </si>
  <si>
    <t>Excavació per pou</t>
  </si>
  <si>
    <t>Total P2218-566F</t>
  </si>
  <si>
    <t>P2218-566E</t>
  </si>
  <si>
    <t>Excavació pou hfins a 2m,terr.tràns.,m.mec.,càrrega</t>
  </si>
  <si>
    <t>Total P2218-566E</t>
  </si>
  <si>
    <t>Total Cap. 02</t>
  </si>
  <si>
    <t>Cap. 03</t>
  </si>
  <si>
    <t>Instal·lacions de desguas</t>
  </si>
  <si>
    <t>PD06-VO3O</t>
  </si>
  <si>
    <t>u</t>
  </si>
  <si>
    <t>Pou reg.pec.form.pref.,d=80cm+h=1,6m,+solerad/solera mitja canya d/formigó en massa HM - 20 / B / 20 / X0,g&lt;15cm,1.2x1,2m,p/tub</t>
  </si>
  <si>
    <t>PDB3-E9EI</t>
  </si>
  <si>
    <t>Solera mitja canya d/formigó en massa HM - 20 / B / 20 / X0,g&lt;15cm,1.2x1,2m,p/tub D=40cm</t>
  </si>
  <si>
    <t>A0F-000S</t>
  </si>
  <si>
    <t>Oficial 1a d'obra pública</t>
  </si>
  <si>
    <t>B06F1-I0IL</t>
  </si>
  <si>
    <t>Material</t>
  </si>
  <si>
    <t>Formigó en massa HM - 20 / B / 20 / X0 quant.ciment 200kg/m3, aigua/ciment =&lt; 0.6</t>
  </si>
  <si>
    <t>Total PDB3-E9EI</t>
  </si>
  <si>
    <t>PDB6-5CAE</t>
  </si>
  <si>
    <t>Paret pou circ.D=80cm,peces form.pref.,col.1:6</t>
  </si>
  <si>
    <t>B07F-0LT4</t>
  </si>
  <si>
    <t>Morter ciment pòrtland+fill.calc. CEM II/B-L,sorra,250kg/m3 ciment,1:6,5N/mm2,elab.a obra</t>
  </si>
  <si>
    <t>B011-05ME</t>
  </si>
  <si>
    <t>Aigua</t>
  </si>
  <si>
    <t>B03L-05N7</t>
  </si>
  <si>
    <t>t</t>
  </si>
  <si>
    <t>Sorra p/morters</t>
  </si>
  <si>
    <t>B055-067M</t>
  </si>
  <si>
    <t>Ciment pòrtland+fill.calc. CEM II/B-L 32,5R, &amp; sacs</t>
  </si>
  <si>
    <t>C176-00FX</t>
  </si>
  <si>
    <t>Formigonera 165l</t>
  </si>
  <si>
    <t>Total B07F-0LT4</t>
  </si>
  <si>
    <t>BDD5-0M3U</t>
  </si>
  <si>
    <t>Peça cilíndrica form.pou circ. DE=80cm,pref.</t>
  </si>
  <si>
    <t>Total PDB6-5CAE</t>
  </si>
  <si>
    <t>PDBD-H86M</t>
  </si>
  <si>
    <t>Graó p/pou registre polipropilè armat,250x350x250mm,col.morter 1:6</t>
  </si>
  <si>
    <t>BDD4-H4XN</t>
  </si>
  <si>
    <t>Graó p/pou registre polipropilè 250x350x250mm</t>
  </si>
  <si>
    <t>Total PDBD-H86M</t>
  </si>
  <si>
    <t>PDBF-DFX1</t>
  </si>
  <si>
    <t>Bastiment quadr.apar.,fos.dúctil,p/pou reg.+tapa abat.pas D=700mm,D400,col.mort.</t>
  </si>
  <si>
    <t>B07L-1PYA</t>
  </si>
  <si>
    <t>Mort.ram paleta M5,granel,(G) UNE-EN 998-2</t>
  </si>
  <si>
    <t>BDK5-1KIB</t>
  </si>
  <si>
    <t>Bastiment quadr.apar.,+tapa,fos.dúctil p/pou reg.,abat.,pas d/D=700mm,D400</t>
  </si>
  <si>
    <t>Total PDBF-DFX1</t>
  </si>
  <si>
    <t>Pous de registre complertstpa rodona de 60 cm de diametre</t>
  </si>
  <si>
    <t>Total PD06-VO3O</t>
  </si>
  <si>
    <t>PD731-UCWF</t>
  </si>
  <si>
    <t>Claveguera a/tub paret estructurada p/sanej.soterrat s/press.,PVC-U,DN 315,SN 8,superf.int.llisa/ext.perfil.,UNE-EN 13476-3,mani</t>
  </si>
  <si>
    <t>A0F-000B</t>
  </si>
  <si>
    <t>Oficial 1a</t>
  </si>
  <si>
    <t>B03L-05N5</t>
  </si>
  <si>
    <t>Sorra 0 a 3,5 mm</t>
  </si>
  <si>
    <t>B069-I4H8</t>
  </si>
  <si>
    <t>Form.no estructural HNE-20/P/20</t>
  </si>
  <si>
    <t>BD76-VKRL</t>
  </si>
  <si>
    <t>Tub paret estructurada p/sanej.soterrat s/press.,PVC-U,DN 315,SN 8,superf.int.llisa/ext.perfil.,UNE-EN 13476-3,manig.extruït+jun</t>
  </si>
  <si>
    <t>C13A-00FP</t>
  </si>
  <si>
    <t>Picó vibrant combustible,plac.30x30cm</t>
  </si>
  <si>
    <t>C152-003B</t>
  </si>
  <si>
    <t>Camió grua</t>
  </si>
  <si>
    <t>Claveguera carrer Milany</t>
  </si>
  <si>
    <t>Tram 1</t>
  </si>
  <si>
    <t>Tram 2</t>
  </si>
  <si>
    <t>Carrer Pujada del Castell</t>
  </si>
  <si>
    <t>Total PD731-UCWF</t>
  </si>
  <si>
    <t>PD55-IE0C</t>
  </si>
  <si>
    <t>Caixa p/embor.70x30x85cm,paret 10cm,solera 10cm formigó en massa HM - 20 / B / 20 / X0 quant.ciment 200kg/m3, aigua/ciment =&lt; 0.</t>
  </si>
  <si>
    <t>B0DF8-0FFB</t>
  </si>
  <si>
    <t>Motlle metàl·lic p/encof.caix.emborn. 70x30x85cm,150 usos</t>
  </si>
  <si>
    <t>B0DZ1-0ZLZ</t>
  </si>
  <si>
    <t>l</t>
  </si>
  <si>
    <t>Desencofrant</t>
  </si>
  <si>
    <t>Caixes per embornals</t>
  </si>
  <si>
    <t>Total PD55-IE0C</t>
  </si>
  <si>
    <t>PD50-IB6W</t>
  </si>
  <si>
    <t>Bastiment+reixa practic.p/embor.,fosa grisa 800x364x50mm 52kg col.morter,entorn urba dif.mob.voreres a&lt;= 3m,s/afect.serv./mob.ur</t>
  </si>
  <si>
    <t>BD51-0M3Z</t>
  </si>
  <si>
    <t>Bastiment+reixa practic.p/embor.,fosa grisa 800x364x50mm 52kg</t>
  </si>
  <si>
    <t>reixes pel embornals</t>
  </si>
  <si>
    <t>Total PD50-IB6W</t>
  </si>
  <si>
    <t>IUS081</t>
  </si>
  <si>
    <t>Canaleta de drenatge de polipropilè.</t>
  </si>
  <si>
    <t>mt10hmf010tOb</t>
  </si>
  <si>
    <t>m³</t>
  </si>
  <si>
    <t>Formigó HM-25/B/20/X0, fabricat en central.</t>
  </si>
  <si>
    <t>mt11cap020rf</t>
  </si>
  <si>
    <t>U</t>
  </si>
  <si>
    <t>Canaleta prefabricada de drenatge per a ús públic de polipropilè, amb reforç lateral d'acer galvanitzat, de 1000 mm de longitud,</t>
  </si>
  <si>
    <t>mt11pvj020f</t>
  </si>
  <si>
    <t>Sifó en línia de PVC, "JIMTEN", color gris, registrable, amb unió mascle/femella, de 160 mm de diàmetre.</t>
  </si>
  <si>
    <t>mo041</t>
  </si>
  <si>
    <t>Oficial 1ª construcció d'obra civil.</t>
  </si>
  <si>
    <t>mo087</t>
  </si>
  <si>
    <t>Ajudant construcció d'obra civil.</t>
  </si>
  <si>
    <t>%0200</t>
  </si>
  <si>
    <t>Costos directes complementaris</t>
  </si>
  <si>
    <t>Drenatge aamb reixa correguda ambreixa de fossa D 400</t>
  </si>
  <si>
    <t>Inici carrer Capella</t>
  </si>
  <si>
    <t>Inici escala al costat campanar del Popul</t>
  </si>
  <si>
    <t>Total IUS081</t>
  </si>
  <si>
    <t>PD73K-VY62</t>
  </si>
  <si>
    <t>Empelt 45°,PVC-U,DN315/160,p/tub superf.int.llisa/ext.perfil.,s/UNE-EN 13476-3,col.adhesiu</t>
  </si>
  <si>
    <t>B091-06VG</t>
  </si>
  <si>
    <t>kg</t>
  </si>
  <si>
    <t>Adhesiu PVC</t>
  </si>
  <si>
    <t>BD7X-VXZ0</t>
  </si>
  <si>
    <t>Empelt 45°,PVC-U,DN315/160,p/tub superf.int.llisa/ext.perfil.,s/UNE-EN 13476-3,p/encolar</t>
  </si>
  <si>
    <t>connexions de parcelles</t>
  </si>
  <si>
    <t>embornals i reixes</t>
  </si>
  <si>
    <t>Total PD73K-VY62</t>
  </si>
  <si>
    <t>Total Cap. 03</t>
  </si>
  <si>
    <t>Cap. 04</t>
  </si>
  <si>
    <t>Pavimentació</t>
  </si>
  <si>
    <t>P92A-JGAS</t>
  </si>
  <si>
    <t>Subbase tot-u art.,estesa+picon.95%PM,entorn urba dif.mob.voreres a&lt;= 3m,s/afect.serv./mob.urbà,més de 2 1m3</t>
  </si>
  <si>
    <t>B03F-05NW</t>
  </si>
  <si>
    <t>Tot-u art.</t>
  </si>
  <si>
    <t>C131-005G</t>
  </si>
  <si>
    <t>Corró vibratori autopropulsat,12 a 14 t</t>
  </si>
  <si>
    <t>C136-00F4</t>
  </si>
  <si>
    <t>Motoanivelladora petita</t>
  </si>
  <si>
    <t>C151-002Z</t>
  </si>
  <si>
    <t>Camió cisterna 8m3</t>
  </si>
  <si>
    <t>Carrer Milany complert</t>
  </si>
  <si>
    <t>carrer Capella</t>
  </si>
  <si>
    <t>Total P92A-JGAS</t>
  </si>
  <si>
    <t>P930-11AMI</t>
  </si>
  <si>
    <t>Base p/pav. formigó d'ús no estructural HNE-15/B/20 de resistència a compressió 15 N/mm2, consistència tova i grandària màxima d</t>
  </si>
  <si>
    <t>B069-2A9H</t>
  </si>
  <si>
    <t>Form.no estructural HNE-15/B/20</t>
  </si>
  <si>
    <t>C20K-00DP</t>
  </si>
  <si>
    <t>Regle vibratori</t>
  </si>
  <si>
    <t>Total P930-11AMI</t>
  </si>
  <si>
    <t>P9BA-14R46</t>
  </si>
  <si>
    <t>Paviment pedra gres serrada,preu alt,g=80mm,col.mort.1:6</t>
  </si>
  <si>
    <t>B0G2-H4PF</t>
  </si>
  <si>
    <t>Paviment pedra gres serrada,g=80mm</t>
  </si>
  <si>
    <t>Total P9BA-14R46</t>
  </si>
  <si>
    <t>P9B5-I0XI</t>
  </si>
  <si>
    <t>Paviment pedra calcària,serrada,gra petit,g=40mm,col.morter 1:6,entorn urba dif.mob.voreres a&lt;= 3m,afect.serv./mob.urbà,més de 1</t>
  </si>
  <si>
    <t>B0G2-H4PS</t>
  </si>
  <si>
    <t>Paviment pedra calcària,serrada,gra petit,g=40mm</t>
  </si>
  <si>
    <t>Paviment pedra faixes laterals Carrer Capella</t>
  </si>
  <si>
    <t>Paviment pedra feixas perpendiculars Carrer Capella</t>
  </si>
  <si>
    <t>Refer paviment baixada plaça</t>
  </si>
  <si>
    <t>Total P9B5-I0XI</t>
  </si>
  <si>
    <t>P978-KQOK</t>
  </si>
  <si>
    <t>Rigola ampl.=20cm llambordes granítiques 10x8x10cm,col.mort.,entorn urba dif.mob.voreres a&lt;= 3m,afect.serv./mob.urbà,10 a 100 1m</t>
  </si>
  <si>
    <t>B07L-1PY6</t>
  </si>
  <si>
    <t>Mort.ram paleta M5,sacs,(G) UNE-EN 998-2</t>
  </si>
  <si>
    <t>B9B0-0GWD</t>
  </si>
  <si>
    <t>Llambordí granític 10x8x10cm</t>
  </si>
  <si>
    <t>Pavmient pedra  faixes laterals Pla del Castell</t>
  </si>
  <si>
    <t>Paviment pedra faixes perpendiculars Pla del castell</t>
  </si>
  <si>
    <t>Total P978-KQOK</t>
  </si>
  <si>
    <t>MPC030</t>
  </si>
  <si>
    <t>m²</t>
  </si>
  <si>
    <t>Paviment continu de formigó ornamental "HOLCIM".</t>
  </si>
  <si>
    <t>mt09hil090d</t>
  </si>
  <si>
    <t>Formigó HM-25/B/20/X0 Artevia Natural "HOLCIM", amb fibres de polipropilè incloses, fabricat en central, acabat Caliza Blanca.</t>
  </si>
  <si>
    <t>mt09hil030a</t>
  </si>
  <si>
    <t>Resina segelladora Artevia "HOLCIM", incolora, formada per una dispersió de resina acrílica estirenada, per la cura i la protecc</t>
  </si>
  <si>
    <t>mq06vib020</t>
  </si>
  <si>
    <t>Regla vibrant de 3 m.</t>
  </si>
  <si>
    <t>mq08lch040</t>
  </si>
  <si>
    <t>Hidronetejadora a pressió.</t>
  </si>
  <si>
    <t>mq06aca020</t>
  </si>
  <si>
    <t>Equip de granallatge per a paviment de formigó, amb sistema d'aspiració.</t>
  </si>
  <si>
    <t>Paviment formigó rentat Pla del Castell</t>
  </si>
  <si>
    <t>Paviment foprmigó rentat carrer Capella</t>
  </si>
  <si>
    <t>Rampa Plaça</t>
  </si>
  <si>
    <t>Total MPC030</t>
  </si>
  <si>
    <t>P9G71-145J6</t>
  </si>
  <si>
    <t>Paviment g=20cm HMF-30/A/F/20/30/ XM2 fibres d'acer,D=0,8 mm,L=30 mm,conformades als extrems, grup I, p/formigó, dosif.:25kg/m3,</t>
  </si>
  <si>
    <t>B06F1-MYDF</t>
  </si>
  <si>
    <t>Formigó en massa +addit. hidròfug HM - 30 / F / 20 / XM2 quant.ciment 300kg/m3, aigua/ciment =&lt; 0.5</t>
  </si>
  <si>
    <t>B0871-13Z99</t>
  </si>
  <si>
    <t>Fibres d'acer,D=0,8 mm,L=30 mm,conformades als extrems, grup I, p/formigó</t>
  </si>
  <si>
    <t>C172-003J</t>
  </si>
  <si>
    <t>Camió bomba formigonar</t>
  </si>
  <si>
    <t>C20L-00DO</t>
  </si>
  <si>
    <t>Remolinador mecànic</t>
  </si>
  <si>
    <t>Total P9G71-145J6</t>
  </si>
  <si>
    <t>Total Cap. 04</t>
  </si>
  <si>
    <t>Cap. 05</t>
  </si>
  <si>
    <t>Escales costat del campanar</t>
  </si>
  <si>
    <t>P214C-IZLS</t>
  </si>
  <si>
    <t>Muret</t>
  </si>
  <si>
    <t>A0F-000U</t>
  </si>
  <si>
    <t>Oficial 1a picapedrer</t>
  </si>
  <si>
    <t>Muret inici escala</t>
  </si>
  <si>
    <t>Muret sota campanar</t>
  </si>
  <si>
    <t>Muret carrer Milany</t>
  </si>
  <si>
    <t>Total P214C-IZLS</t>
  </si>
  <si>
    <t>P22D1-DGOU</t>
  </si>
  <si>
    <t>Neteja+esbrossada terreny,pala carreg.,+càrr.mec.s/camió</t>
  </si>
  <si>
    <t>Zona a netejar</t>
  </si>
  <si>
    <t>Total P22D1-DGOU</t>
  </si>
  <si>
    <t>P221C-IGCO</t>
  </si>
  <si>
    <t>Excav.rasa,amp:fins a 1 m,fond.=fins a 2 m,terreny compact.,retro.+càrrega mec.,entorn urba dif.mob.voreres a&lt;= 3m,s/afect.serv.</t>
  </si>
  <si>
    <t>Formació de base per refer el nou mur de pedra escala</t>
  </si>
  <si>
    <t>Formació de base per refer el nou mur de pedra del carrer Milany</t>
  </si>
  <si>
    <t>Total P221C-IGCO</t>
  </si>
  <si>
    <t>P4G3-IZBV</t>
  </si>
  <si>
    <t>Mur pedra seca,,en sec</t>
  </si>
  <si>
    <t>A0F-000T</t>
  </si>
  <si>
    <t>Oficial 1a paleta</t>
  </si>
  <si>
    <t>A%AUX0010250</t>
  </si>
  <si>
    <t>refer els mur de pedra seca escala</t>
  </si>
  <si>
    <t>refer muret carrer Milany</t>
  </si>
  <si>
    <t>Total P4G3-IZBV</t>
  </si>
  <si>
    <t>Sbbase zona escales</t>
  </si>
  <si>
    <t>P930-11AE6</t>
  </si>
  <si>
    <t>Base zona escales</t>
  </si>
  <si>
    <t>Total P930-11AE6</t>
  </si>
  <si>
    <t>Paviment graons</t>
  </si>
  <si>
    <t>Paviments replà</t>
  </si>
  <si>
    <t>Accès costat campanar</t>
  </si>
  <si>
    <t>P965-OZU3</t>
  </si>
  <si>
    <t>Vorada pedra granít.,serra+flamej.,p/vorada,12x20cm,sob/form.no est. h=25 a 30 cmrejunt.morter</t>
  </si>
  <si>
    <t>B069-I3Q0</t>
  </si>
  <si>
    <t>Form.no estructural HNE-20/P/40</t>
  </si>
  <si>
    <t>B964-0GHQ</t>
  </si>
  <si>
    <t>Pedra granít.,serra+flamej.,p/vorada,12x30cm</t>
  </si>
  <si>
    <t>Remat dels gaons</t>
  </si>
  <si>
    <t>Replans</t>
  </si>
  <si>
    <t>Accès costat del campanar</t>
  </si>
  <si>
    <t>Total P965-OZU3</t>
  </si>
  <si>
    <t>Total Cap. 05</t>
  </si>
  <si>
    <t>Cap.06</t>
  </si>
  <si>
    <t>Enllumenat</t>
  </si>
  <si>
    <t>PHM2-143OT</t>
  </si>
  <si>
    <t>Columna igual a les existents ,acer S235JR,galv.calent</t>
  </si>
  <si>
    <t>A01-FEPD</t>
  </si>
  <si>
    <t>Ajudant electricista</t>
  </si>
  <si>
    <t>A0F-000E</t>
  </si>
  <si>
    <t>Oficial 1a electricista</t>
  </si>
  <si>
    <t>B06F1-I4QZ</t>
  </si>
  <si>
    <t>Formigó en massa +addit. hidròfug HM - 20 / B / 20 / X0 quant.ciment 200kg/m3, aigua/ciment =&lt; 0.6</t>
  </si>
  <si>
    <t>BG2Q-1KSW</t>
  </si>
  <si>
    <t>Tub flexible corrugat PVC,DN=32mm,1J,320N,2000V</t>
  </si>
  <si>
    <t>BG2Q-1KTE</t>
  </si>
  <si>
    <t>Tub corbable corrugat PE,doble capa,DN=90mm,20J,450N,p/canal.soterrada</t>
  </si>
  <si>
    <t>BG33-G2RB</t>
  </si>
  <si>
    <t>Cable 0,6/1 kV RV-K, 3x2,5mm2</t>
  </si>
  <si>
    <t>BG3I-06W3</t>
  </si>
  <si>
    <t>Conductor Cu nu,1x35mm2</t>
  </si>
  <si>
    <t>BG4M-VLEO</t>
  </si>
  <si>
    <t>Caixa protec. fusible enllumenat,entr.4x25/sort.2x6,+born aux.,fus.10x38 6A,IP 13</t>
  </si>
  <si>
    <t>BGD2-06US</t>
  </si>
  <si>
    <t>Placa connex.terra acer quadr.(massis.)0,3m2,g=3mm</t>
  </si>
  <si>
    <t>BGWD-0AS6</t>
  </si>
  <si>
    <t>P.p.accessoris p/caix.seccion.fus.</t>
  </si>
  <si>
    <t>BGWF-0ARJ</t>
  </si>
  <si>
    <t>P.p.accessoris p/conduc.Cu.nus</t>
  </si>
  <si>
    <t>BGYD-0B2X</t>
  </si>
  <si>
    <t>P.p.elem.especials p/plac.connex.terr.</t>
  </si>
  <si>
    <t>BHM2-13J8I</t>
  </si>
  <si>
    <t>Columna cilín.,secció circ.,h=4m,vertical °,acer S235JR,galv.calent</t>
  </si>
  <si>
    <t>Total PHM2-143OT</t>
  </si>
  <si>
    <t>PHNH-11OUQ</t>
  </si>
  <si>
    <t>Llum LED p/vial,alumini injectat,mateix model que l'existcirc.,a/reg.(DALI, 1-10V, autoreg.),38W,5260lm,3000K,10kV,acoblt.suport</t>
  </si>
  <si>
    <t>BHNF-13IYI</t>
  </si>
  <si>
    <t>Llum LED p/vial,alumini injectat,circ.,a/reg.(DALI, 1-10V, autoreg.),38W,5260lm,3000K,10kV</t>
  </si>
  <si>
    <t>C150-002X</t>
  </si>
  <si>
    <t>Camió cistella h=10m</t>
  </si>
  <si>
    <t>Total PHNH-11OUQ</t>
  </si>
  <si>
    <t>IUP010</t>
  </si>
  <si>
    <t>Presa de terra d'enllumenat públic amb pica.</t>
  </si>
  <si>
    <t>mt35tte010b</t>
  </si>
  <si>
    <t>Elèctrode per a xarxa de connexió a terra couratge amb 300 µm, fabricat en acer, de 15 mm de diàmetre i 2 m de longitud.</t>
  </si>
  <si>
    <t>mt35ttc010b</t>
  </si>
  <si>
    <t>Conductor de coure nu, de 35 mm².</t>
  </si>
  <si>
    <t>mt35tta040</t>
  </si>
  <si>
    <t>Grapa abraçadora per a connexió de pica.</t>
  </si>
  <si>
    <t>mt35tta010</t>
  </si>
  <si>
    <t>Pericó de polipropilè per a connexió a terra, de 300x300 mm, amb tapa de registre.</t>
  </si>
  <si>
    <t>mt35tta030</t>
  </si>
  <si>
    <t>Pont per a comprovació de connexió de terra de l'instal·lació elèctrica.</t>
  </si>
  <si>
    <t>mt35tta060</t>
  </si>
  <si>
    <t>Sac de 5 kg de sals minerals per a la millora de la conductivitat de posades a terra.</t>
  </si>
  <si>
    <t>mt35www020</t>
  </si>
  <si>
    <t>Material auxiliar per a instal·lacions de connexió a terra.</t>
  </si>
  <si>
    <t>mq01ret020b</t>
  </si>
  <si>
    <t>Retrocarregadora sobre pneumàtics, de 70 kW.</t>
  </si>
  <si>
    <t>mo003</t>
  </si>
  <si>
    <t>Oficial 1ª electricista.</t>
  </si>
  <si>
    <t>mo102</t>
  </si>
  <si>
    <t>Ajudant electricista.</t>
  </si>
  <si>
    <t>mo113</t>
  </si>
  <si>
    <t>Peó ordinari construcció.</t>
  </si>
  <si>
    <t>Total IUP010</t>
  </si>
  <si>
    <t>IUP060</t>
  </si>
  <si>
    <t>Cablejat per a xarxa subterrània d'enllumenat públic.</t>
  </si>
  <si>
    <t>mt35cun010f1</t>
  </si>
  <si>
    <t>Cable unipolar RZ1-K (AS), sent la seva tensió assignada de 0,6/1 kV, reacció al foc classe Cca-s1b,d1,a1 segons UNE-EN 50575, a</t>
  </si>
  <si>
    <t>mt35www010</t>
  </si>
  <si>
    <t>Material auxiliar per a instal·lacions elèctriques.</t>
  </si>
  <si>
    <t>Cablejat per a xarxa enllumenat public soterrat</t>
  </si>
  <si>
    <t>Interior gfaroles</t>
  </si>
  <si>
    <t>Total IUP060</t>
  </si>
  <si>
    <t>Total Cap.06</t>
  </si>
  <si>
    <t>Cap.07</t>
  </si>
  <si>
    <t>Gestió de residus</t>
  </si>
  <si>
    <t>015</t>
  </si>
  <si>
    <t>Càrr.mec. residus inerts o no especials instal.gestió residus,camió transp.,20t,rec.més de 15 i fins a 20 km</t>
  </si>
  <si>
    <t>C154-003K</t>
  </si>
  <si>
    <t>Camió transp.20 t</t>
  </si>
  <si>
    <t>Total 015</t>
  </si>
  <si>
    <t>P2RB-HIFS</t>
  </si>
  <si>
    <t>Disposició de terres no cont. de densitat aparent 1,6 t/m3, a VNME</t>
  </si>
  <si>
    <t>B2RB-HFVL</t>
  </si>
  <si>
    <t>Residus del paviment carrer Milany esponjat</t>
  </si>
  <si>
    <t>Total P2RB-HIFS</t>
  </si>
  <si>
    <t>Total Cap.07</t>
  </si>
  <si>
    <t>Cap. 08</t>
  </si>
  <si>
    <t>Control de Qualitat</t>
  </si>
  <si>
    <t>PZ11-01G6</t>
  </si>
  <si>
    <t>Desplaç.analista+equip,p/ass.in situ+presa mostres,R=30km</t>
  </si>
  <si>
    <t>BVZ1-00UY</t>
  </si>
  <si>
    <t>km</t>
  </si>
  <si>
    <t>Desplaç.analista+equip p/ass.in situ+presa mostres</t>
  </si>
  <si>
    <t>Total PZ11-01G6</t>
  </si>
  <si>
    <t>Total Cap. 08</t>
  </si>
  <si>
    <t>Cap. 09</t>
  </si>
  <si>
    <t>Seguretat i salut</t>
  </si>
  <si>
    <t>Total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</si>
</sst>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?????????"/>
  </numFmts>
  <fonts count="10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9"/>
      <color indexed="81"/>
      <name val="Tahoma"/>
      <family val="2"/>
    </font>
    <font>
      <b/>
      <i/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rgb="FFFF40FF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rgb="FFFF40FF"/>
      <name val="Aptos Narrow"/>
      <family val="2"/>
      <scheme val="minor"/>
    </font>
    <font>
      <b/>
      <sz val="8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ED2B7"/>
        <bgColor indexed="64"/>
      </patternFill>
    </fill>
    <fill>
      <patternFill patternType="solid">
        <fgColor rgb="FFFFEDDB"/>
        <bgColor indexed="64"/>
      </patternFill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49" fontId="5" fillId="2" borderId="0" xfId="0" applyNumberFormat="1" applyFont="1" applyFill="1" applyAlignment="1">
      <alignment vertical="top"/>
    </xf>
    <xf numFmtId="0" fontId="5" fillId="2" borderId="0" xfId="0" applyFont="1" applyFill="1" applyAlignment="1">
      <alignment vertical="top"/>
    </xf>
    <xf numFmtId="3" fontId="6" fillId="2" borderId="0" xfId="0" applyNumberFormat="1" applyFont="1" applyFill="1" applyAlignment="1">
      <alignment vertical="top"/>
    </xf>
    <xf numFmtId="4" fontId="6" fillId="2" borderId="0" xfId="0" applyNumberFormat="1" applyFont="1" applyFill="1" applyAlignment="1">
      <alignment vertical="top"/>
    </xf>
    <xf numFmtId="49" fontId="7" fillId="3" borderId="0" xfId="0" applyNumberFormat="1" applyFont="1" applyFill="1" applyAlignment="1">
      <alignment vertical="top"/>
    </xf>
    <xf numFmtId="49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4" fontId="8" fillId="0" borderId="0" xfId="0" applyNumberFormat="1" applyFont="1" applyAlignment="1">
      <alignment vertical="top"/>
    </xf>
    <xf numFmtId="164" fontId="7" fillId="0" borderId="0" xfId="0" applyNumberFormat="1" applyFont="1" applyAlignment="1">
      <alignment vertical="top"/>
    </xf>
    <xf numFmtId="4" fontId="7" fillId="0" borderId="0" xfId="0" applyNumberFormat="1" applyFont="1" applyAlignment="1">
      <alignment vertical="top"/>
    </xf>
    <xf numFmtId="165" fontId="7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/>
    </xf>
    <xf numFmtId="4" fontId="6" fillId="0" borderId="0" xfId="0" applyNumberFormat="1" applyFont="1" applyAlignment="1">
      <alignment vertical="top"/>
    </xf>
    <xf numFmtId="0" fontId="7" fillId="4" borderId="0" xfId="0" applyFont="1" applyFill="1" applyAlignment="1">
      <alignment vertical="top"/>
    </xf>
    <xf numFmtId="3" fontId="7" fillId="0" borderId="0" xfId="0" applyNumberFormat="1" applyFont="1" applyAlignment="1">
      <alignment vertical="top"/>
    </xf>
    <xf numFmtId="164" fontId="8" fillId="0" borderId="0" xfId="0" applyNumberFormat="1" applyFont="1" applyAlignment="1">
      <alignment vertical="top"/>
    </xf>
    <xf numFmtId="3" fontId="5" fillId="2" borderId="0" xfId="0" applyNumberFormat="1" applyFont="1" applyFill="1" applyAlignment="1">
      <alignment vertical="top"/>
    </xf>
    <xf numFmtId="4" fontId="9" fillId="2" borderId="0" xfId="0" applyNumberFormat="1" applyFont="1" applyFill="1" applyAlignment="1">
      <alignment vertical="top"/>
    </xf>
    <xf numFmtId="0" fontId="4" fillId="0" borderId="0" xfId="0" applyFont="1" applyAlignment="1">
      <alignment vertical="top" wrapText="1"/>
    </xf>
    <xf numFmtId="49" fontId="5" fillId="2" borderId="0" xfId="0" applyNumberFormat="1" applyFont="1" applyFill="1" applyAlignment="1">
      <alignment vertical="top" wrapText="1"/>
    </xf>
    <xf numFmtId="49" fontId="7" fillId="0" borderId="0" xfId="0" applyNumberFormat="1" applyFont="1" applyAlignment="1">
      <alignment vertical="top" wrapText="1"/>
    </xf>
    <xf numFmtId="0" fontId="7" fillId="0" borderId="0" xfId="0" applyFont="1" applyAlignment="1">
      <alignment vertical="top" wrapText="1"/>
    </xf>
    <xf numFmtId="0" fontId="7" fillId="4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7DC41-D958-4F72-B2AD-78E0130B0F18}">
  <dimension ref="A1:M496"/>
  <sheetViews>
    <sheetView tabSelected="1" workbookViewId="0">
      <pane xSplit="4" ySplit="3" topLeftCell="E6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4.6" x14ac:dyDescent="0.4"/>
  <cols>
    <col min="1" max="1" width="10.69140625" bestFit="1" customWidth="1"/>
    <col min="2" max="2" width="7.23046875" bestFit="1" customWidth="1"/>
    <col min="3" max="3" width="6" bestFit="1" customWidth="1"/>
    <col min="4" max="4" width="26.3046875" customWidth="1"/>
    <col min="5" max="5" width="39.07421875" bestFit="1" customWidth="1"/>
    <col min="6" max="6" width="10.3046875" bestFit="1" customWidth="1"/>
    <col min="7" max="7" width="7.53515625" bestFit="1" customWidth="1"/>
    <col min="8" max="8" width="7.3828125" bestFit="1" customWidth="1"/>
    <col min="9" max="9" width="5.69140625" bestFit="1" customWidth="1"/>
    <col min="10" max="10" width="12.3828125" bestFit="1" customWidth="1"/>
    <col min="11" max="13" width="7.61328125" bestFit="1" customWidth="1"/>
  </cols>
  <sheetData>
    <row r="1" spans="1:13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8.45" x14ac:dyDescent="0.4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4">
      <c r="A3" s="4" t="s">
        <v>2</v>
      </c>
      <c r="B3" s="4" t="s">
        <v>3</v>
      </c>
      <c r="C3" s="4" t="s">
        <v>4</v>
      </c>
      <c r="D3" s="23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spans="1:13" ht="21.45" x14ac:dyDescent="0.4">
      <c r="A4" s="5" t="s">
        <v>15</v>
      </c>
      <c r="B4" s="5" t="s">
        <v>16</v>
      </c>
      <c r="C4" s="5" t="s">
        <v>17</v>
      </c>
      <c r="D4" s="24" t="s">
        <v>18</v>
      </c>
      <c r="E4" s="6"/>
      <c r="F4" s="6"/>
      <c r="G4" s="6"/>
      <c r="H4" s="6"/>
      <c r="I4" s="6"/>
      <c r="J4" s="6"/>
      <c r="K4" s="7">
        <f>K48</f>
        <v>1</v>
      </c>
      <c r="L4" s="8">
        <f>L48</f>
        <v>13415.06</v>
      </c>
      <c r="M4" s="8">
        <f>M48</f>
        <v>13415.06</v>
      </c>
    </row>
    <row r="5" spans="1:13" ht="32.15" x14ac:dyDescent="0.4">
      <c r="A5" s="9" t="s">
        <v>19</v>
      </c>
      <c r="B5" s="10" t="s">
        <v>20</v>
      </c>
      <c r="C5" s="10" t="s">
        <v>21</v>
      </c>
      <c r="D5" s="25" t="s">
        <v>22</v>
      </c>
      <c r="E5" s="11"/>
      <c r="F5" s="11"/>
      <c r="G5" s="11"/>
      <c r="H5" s="11"/>
      <c r="I5" s="11"/>
      <c r="J5" s="11"/>
      <c r="K5" s="12">
        <f>K12</f>
        <v>450.32</v>
      </c>
      <c r="L5" s="12">
        <f>L12</f>
        <v>18.420000000000002</v>
      </c>
      <c r="M5" s="12">
        <f>M12</f>
        <v>8294.89</v>
      </c>
    </row>
    <row r="6" spans="1:13" x14ac:dyDescent="0.4">
      <c r="A6" s="10" t="s">
        <v>23</v>
      </c>
      <c r="B6" s="10" t="s">
        <v>24</v>
      </c>
      <c r="C6" s="10" t="s">
        <v>25</v>
      </c>
      <c r="D6" s="25" t="s">
        <v>26</v>
      </c>
      <c r="E6" s="11"/>
      <c r="F6" s="11"/>
      <c r="G6" s="11"/>
      <c r="H6" s="11"/>
      <c r="I6" s="11"/>
      <c r="J6" s="11"/>
      <c r="K6" s="13">
        <v>0.5</v>
      </c>
      <c r="L6" s="14">
        <v>23.8</v>
      </c>
      <c r="M6" s="12">
        <f>ROUND(K6*L6,2)</f>
        <v>11.9</v>
      </c>
    </row>
    <row r="7" spans="1:13" x14ac:dyDescent="0.4">
      <c r="A7" s="10" t="s">
        <v>27</v>
      </c>
      <c r="B7" s="10" t="s">
        <v>24</v>
      </c>
      <c r="C7" s="10" t="s">
        <v>25</v>
      </c>
      <c r="D7" s="25" t="s">
        <v>28</v>
      </c>
      <c r="E7" s="11"/>
      <c r="F7" s="11"/>
      <c r="G7" s="11"/>
      <c r="H7" s="11"/>
      <c r="I7" s="11"/>
      <c r="J7" s="11"/>
      <c r="K7" s="13">
        <v>0.2</v>
      </c>
      <c r="L7" s="14">
        <v>23.03</v>
      </c>
      <c r="M7" s="12">
        <f>ROUND(K7*L7,2)</f>
        <v>4.6100000000000003</v>
      </c>
    </row>
    <row r="8" spans="1:13" x14ac:dyDescent="0.4">
      <c r="A8" s="10" t="s">
        <v>29</v>
      </c>
      <c r="B8" s="10" t="s">
        <v>30</v>
      </c>
      <c r="C8" s="10" t="s">
        <v>25</v>
      </c>
      <c r="D8" s="25" t="s">
        <v>31</v>
      </c>
      <c r="E8" s="11"/>
      <c r="F8" s="11"/>
      <c r="G8" s="11"/>
      <c r="H8" s="11"/>
      <c r="I8" s="11"/>
      <c r="J8" s="11"/>
      <c r="K8" s="13">
        <v>0.1</v>
      </c>
      <c r="L8" s="14">
        <v>16.64</v>
      </c>
      <c r="M8" s="12">
        <f>ROUND(K8*L8,2)</f>
        <v>1.66</v>
      </c>
    </row>
    <row r="9" spans="1:13" x14ac:dyDescent="0.4">
      <c r="A9" s="10" t="s">
        <v>32</v>
      </c>
      <c r="B9" s="10" t="s">
        <v>33</v>
      </c>
      <c r="C9" s="10" t="s">
        <v>34</v>
      </c>
      <c r="D9" s="25" t="s">
        <v>35</v>
      </c>
      <c r="E9" s="11"/>
      <c r="F9" s="11"/>
      <c r="G9" s="11"/>
      <c r="H9" s="11"/>
      <c r="I9" s="11"/>
      <c r="J9" s="11"/>
      <c r="K9" s="13">
        <v>0.16500000000000001</v>
      </c>
      <c r="L9" s="14">
        <v>1.5</v>
      </c>
      <c r="M9" s="12">
        <f>ROUND(K9*L9,2)</f>
        <v>0.25</v>
      </c>
    </row>
    <row r="10" spans="1:13" x14ac:dyDescent="0.4">
      <c r="A10" s="11"/>
      <c r="B10" s="11"/>
      <c r="C10" s="10" t="s">
        <v>36</v>
      </c>
      <c r="D10" s="26"/>
      <c r="E10" s="10" t="s">
        <v>37</v>
      </c>
      <c r="F10" s="15">
        <v>1</v>
      </c>
      <c r="G10" s="14">
        <v>409.38</v>
      </c>
      <c r="H10" s="14">
        <v>1</v>
      </c>
      <c r="I10" s="14">
        <v>0</v>
      </c>
      <c r="J10" s="12">
        <f>OR(F10&lt;&gt;0,G10&lt;&gt;0,H10&lt;&gt;0,I10&lt;&gt;0)*(F10 + (F10 = 0))*(G10 + (G10 = 0))*(H10 + (H10 = 0))*(I10 + (I10 = 0))</f>
        <v>409.38</v>
      </c>
      <c r="K10" s="11"/>
      <c r="L10" s="11"/>
      <c r="M10" s="11"/>
    </row>
    <row r="11" spans="1:13" x14ac:dyDescent="0.4">
      <c r="A11" s="11"/>
      <c r="B11" s="11"/>
      <c r="C11" s="10" t="s">
        <v>36</v>
      </c>
      <c r="D11" s="26"/>
      <c r="E11" s="10" t="s">
        <v>38</v>
      </c>
      <c r="F11" s="15">
        <v>1</v>
      </c>
      <c r="G11" s="14">
        <v>409.38</v>
      </c>
      <c r="H11" s="14">
        <v>0.1</v>
      </c>
      <c r="I11" s="14">
        <v>0</v>
      </c>
      <c r="J11" s="12">
        <f>OR(F11&lt;&gt;0,G11&lt;&gt;0,H11&lt;&gt;0,I11&lt;&gt;0)*(F11 + (F11 = 0))*(G11 + (G11 = 0))*(H11 + (H11 = 0))*(I11 + (I11 = 0))</f>
        <v>40.94</v>
      </c>
      <c r="K11" s="11"/>
      <c r="L11" s="11"/>
      <c r="M11" s="11"/>
    </row>
    <row r="12" spans="1:13" x14ac:dyDescent="0.4">
      <c r="A12" s="11"/>
      <c r="B12" s="11"/>
      <c r="C12" s="11"/>
      <c r="D12" s="26"/>
      <c r="E12" s="11"/>
      <c r="F12" s="11"/>
      <c r="G12" s="11"/>
      <c r="H12" s="11"/>
      <c r="I12" s="11"/>
      <c r="J12" s="16" t="s">
        <v>39</v>
      </c>
      <c r="K12" s="17">
        <f>SUM(J10:J11)</f>
        <v>450.32</v>
      </c>
      <c r="L12" s="17">
        <f>SUM(M6:M9)</f>
        <v>18.420000000000002</v>
      </c>
      <c r="M12" s="17">
        <f>ROUND(K12*L12,2)</f>
        <v>8294.89</v>
      </c>
    </row>
    <row r="13" spans="1:13" ht="1" customHeight="1" x14ac:dyDescent="0.4">
      <c r="A13" s="18"/>
      <c r="B13" s="18"/>
      <c r="C13" s="18"/>
      <c r="D13" s="27"/>
      <c r="E13" s="18"/>
      <c r="F13" s="18"/>
      <c r="G13" s="18"/>
      <c r="H13" s="18"/>
      <c r="I13" s="18"/>
      <c r="J13" s="18"/>
      <c r="K13" s="18"/>
      <c r="L13" s="18"/>
      <c r="M13" s="18"/>
    </row>
    <row r="14" spans="1:13" ht="32.15" x14ac:dyDescent="0.4">
      <c r="A14" s="9" t="s">
        <v>40</v>
      </c>
      <c r="B14" s="10" t="s">
        <v>20</v>
      </c>
      <c r="C14" s="10" t="s">
        <v>21</v>
      </c>
      <c r="D14" s="25" t="s">
        <v>41</v>
      </c>
      <c r="E14" s="11"/>
      <c r="F14" s="11"/>
      <c r="G14" s="11"/>
      <c r="H14" s="11"/>
      <c r="I14" s="11"/>
      <c r="J14" s="11"/>
      <c r="K14" s="12">
        <f>K20</f>
        <v>450.32</v>
      </c>
      <c r="L14" s="12">
        <f>L20</f>
        <v>5.08</v>
      </c>
      <c r="M14" s="12">
        <f>M20</f>
        <v>2287.63</v>
      </c>
    </row>
    <row r="15" spans="1:13" x14ac:dyDescent="0.4">
      <c r="A15" s="10" t="s">
        <v>42</v>
      </c>
      <c r="B15" s="10" t="s">
        <v>30</v>
      </c>
      <c r="C15" s="10" t="s">
        <v>25</v>
      </c>
      <c r="D15" s="25" t="s">
        <v>43</v>
      </c>
      <c r="E15" s="11"/>
      <c r="F15" s="11"/>
      <c r="G15" s="11"/>
      <c r="H15" s="11"/>
      <c r="I15" s="11"/>
      <c r="J15" s="11"/>
      <c r="K15" s="13">
        <v>6.0999999999999999E-2</v>
      </c>
      <c r="L15" s="14">
        <v>68.540000000000006</v>
      </c>
      <c r="M15" s="12">
        <f>ROUND(K15*L15,2)</f>
        <v>4.18</v>
      </c>
    </row>
    <row r="16" spans="1:13" x14ac:dyDescent="0.4">
      <c r="A16" s="10" t="s">
        <v>44</v>
      </c>
      <c r="B16" s="10" t="s">
        <v>30</v>
      </c>
      <c r="C16" s="10" t="s">
        <v>25</v>
      </c>
      <c r="D16" s="25" t="s">
        <v>45</v>
      </c>
      <c r="E16" s="11"/>
      <c r="F16" s="11"/>
      <c r="G16" s="11"/>
      <c r="H16" s="11"/>
      <c r="I16" s="11"/>
      <c r="J16" s="11"/>
      <c r="K16" s="13">
        <v>8.0000000000000002E-3</v>
      </c>
      <c r="L16" s="14">
        <v>112.17</v>
      </c>
      <c r="M16" s="12">
        <f>ROUND(K16*L16,2)</f>
        <v>0.9</v>
      </c>
    </row>
    <row r="17" spans="1:13" x14ac:dyDescent="0.4">
      <c r="A17" s="10" t="s">
        <v>32</v>
      </c>
      <c r="B17" s="10" t="s">
        <v>33</v>
      </c>
      <c r="C17" s="10" t="s">
        <v>34</v>
      </c>
      <c r="D17" s="25" t="s">
        <v>35</v>
      </c>
      <c r="E17" s="11"/>
      <c r="F17" s="11"/>
      <c r="G17" s="11"/>
      <c r="H17" s="11"/>
      <c r="I17" s="11"/>
      <c r="J17" s="11"/>
      <c r="K17" s="13">
        <v>0</v>
      </c>
      <c r="L17" s="14">
        <v>1.5</v>
      </c>
      <c r="M17" s="12">
        <f>ROUND(K17*L17,2)</f>
        <v>0</v>
      </c>
    </row>
    <row r="18" spans="1:13" x14ac:dyDescent="0.4">
      <c r="A18" s="11"/>
      <c r="B18" s="11"/>
      <c r="C18" s="10" t="s">
        <v>36</v>
      </c>
      <c r="D18" s="26"/>
      <c r="E18" s="10" t="s">
        <v>37</v>
      </c>
      <c r="F18" s="15">
        <v>1</v>
      </c>
      <c r="G18" s="14">
        <v>409.38</v>
      </c>
      <c r="H18" s="14">
        <v>1</v>
      </c>
      <c r="I18" s="14">
        <v>0</v>
      </c>
      <c r="J18" s="12">
        <f>OR(F18&lt;&gt;0,G18&lt;&gt;0,H18&lt;&gt;0,I18&lt;&gt;0)*(F18 + (F18 = 0))*(G18 + (G18 = 0))*(H18 + (H18 = 0))*(I18 + (I18 = 0))</f>
        <v>409.38</v>
      </c>
      <c r="K18" s="11"/>
      <c r="L18" s="11"/>
      <c r="M18" s="11"/>
    </row>
    <row r="19" spans="1:13" x14ac:dyDescent="0.4">
      <c r="A19" s="11"/>
      <c r="B19" s="11"/>
      <c r="C19" s="10" t="s">
        <v>36</v>
      </c>
      <c r="D19" s="26"/>
      <c r="E19" s="10" t="s">
        <v>38</v>
      </c>
      <c r="F19" s="15">
        <v>1</v>
      </c>
      <c r="G19" s="14">
        <v>409.38</v>
      </c>
      <c r="H19" s="14">
        <v>0.1</v>
      </c>
      <c r="I19" s="14">
        <v>0</v>
      </c>
      <c r="J19" s="12">
        <f>OR(F19&lt;&gt;0,G19&lt;&gt;0,H19&lt;&gt;0,I19&lt;&gt;0)*(F19 + (F19 = 0))*(G19 + (G19 = 0))*(H19 + (H19 = 0))*(I19 + (I19 = 0))</f>
        <v>40.94</v>
      </c>
      <c r="K19" s="11"/>
      <c r="L19" s="11"/>
      <c r="M19" s="11"/>
    </row>
    <row r="20" spans="1:13" x14ac:dyDescent="0.4">
      <c r="A20" s="11"/>
      <c r="B20" s="11"/>
      <c r="C20" s="11"/>
      <c r="D20" s="26"/>
      <c r="E20" s="11"/>
      <c r="F20" s="11"/>
      <c r="G20" s="11"/>
      <c r="H20" s="11"/>
      <c r="I20" s="11"/>
      <c r="J20" s="16" t="s">
        <v>46</v>
      </c>
      <c r="K20" s="17">
        <f>SUM(J18:J19)</f>
        <v>450.32</v>
      </c>
      <c r="L20" s="17">
        <f>SUM(M15:M17)</f>
        <v>5.08</v>
      </c>
      <c r="M20" s="17">
        <f>ROUND(K20*L20,2)</f>
        <v>2287.63</v>
      </c>
    </row>
    <row r="21" spans="1:13" ht="1" customHeight="1" x14ac:dyDescent="0.4">
      <c r="A21" s="18"/>
      <c r="B21" s="18"/>
      <c r="C21" s="18"/>
      <c r="D21" s="27"/>
      <c r="E21" s="18"/>
      <c r="F21" s="18"/>
      <c r="G21" s="18"/>
      <c r="H21" s="18"/>
      <c r="I21" s="18"/>
      <c r="J21" s="18"/>
      <c r="K21" s="18"/>
      <c r="L21" s="18"/>
      <c r="M21" s="18"/>
    </row>
    <row r="22" spans="1:13" ht="21.45" x14ac:dyDescent="0.4">
      <c r="A22" s="9" t="s">
        <v>47</v>
      </c>
      <c r="B22" s="10" t="s">
        <v>20</v>
      </c>
      <c r="C22" s="10" t="s">
        <v>48</v>
      </c>
      <c r="D22" s="25" t="s">
        <v>49</v>
      </c>
      <c r="E22" s="11"/>
      <c r="F22" s="11"/>
      <c r="G22" s="11"/>
      <c r="H22" s="11"/>
      <c r="I22" s="11"/>
      <c r="J22" s="11"/>
      <c r="K22" s="12">
        <f>K29</f>
        <v>319.8</v>
      </c>
      <c r="L22" s="12">
        <f>L29</f>
        <v>5.25</v>
      </c>
      <c r="M22" s="12">
        <f>M29</f>
        <v>1678.95</v>
      </c>
    </row>
    <row r="23" spans="1:13" ht="21.45" x14ac:dyDescent="0.4">
      <c r="A23" s="10" t="s">
        <v>50</v>
      </c>
      <c r="B23" s="10" t="s">
        <v>30</v>
      </c>
      <c r="C23" s="10" t="s">
        <v>25</v>
      </c>
      <c r="D23" s="25" t="s">
        <v>51</v>
      </c>
      <c r="E23" s="11"/>
      <c r="F23" s="11"/>
      <c r="G23" s="11"/>
      <c r="H23" s="11"/>
      <c r="I23" s="11"/>
      <c r="J23" s="11"/>
      <c r="K23" s="13">
        <v>4.4999999999999998E-2</v>
      </c>
      <c r="L23" s="14">
        <v>116.73</v>
      </c>
      <c r="M23" s="12">
        <f>ROUND(K23*L23,2)</f>
        <v>5.25</v>
      </c>
    </row>
    <row r="24" spans="1:13" x14ac:dyDescent="0.4">
      <c r="A24" s="10" t="s">
        <v>32</v>
      </c>
      <c r="B24" s="10" t="s">
        <v>33</v>
      </c>
      <c r="C24" s="10" t="s">
        <v>34</v>
      </c>
      <c r="D24" s="25" t="s">
        <v>35</v>
      </c>
      <c r="E24" s="11"/>
      <c r="F24" s="11"/>
      <c r="G24" s="11"/>
      <c r="H24" s="11"/>
      <c r="I24" s="11"/>
      <c r="J24" s="11"/>
      <c r="K24" s="13">
        <v>0</v>
      </c>
      <c r="L24" s="14">
        <v>1.5</v>
      </c>
      <c r="M24" s="12">
        <f>ROUND(K24*L24,2)</f>
        <v>0</v>
      </c>
    </row>
    <row r="25" spans="1:13" x14ac:dyDescent="0.4">
      <c r="A25" s="11"/>
      <c r="B25" s="11"/>
      <c r="C25" s="10" t="s">
        <v>36</v>
      </c>
      <c r="D25" s="26"/>
      <c r="E25" s="10" t="s">
        <v>52</v>
      </c>
      <c r="F25" s="15">
        <v>1</v>
      </c>
      <c r="G25" s="14">
        <v>409.38</v>
      </c>
      <c r="H25" s="14">
        <v>1</v>
      </c>
      <c r="I25" s="14">
        <v>0.15</v>
      </c>
      <c r="J25" s="12">
        <f>OR(F25&lt;&gt;0,G25&lt;&gt;0,H25&lt;&gt;0,I25&lt;&gt;0)*(F25 + (F25 = 0))*(G25 + (G25 = 0))*(H25 + (H25 = 0))*(I25 + (I25 = 0))</f>
        <v>61.41</v>
      </c>
      <c r="K25" s="11"/>
      <c r="L25" s="11"/>
      <c r="M25" s="11"/>
    </row>
    <row r="26" spans="1:13" x14ac:dyDescent="0.4">
      <c r="A26" s="11"/>
      <c r="B26" s="11"/>
      <c r="C26" s="10" t="s">
        <v>36</v>
      </c>
      <c r="D26" s="26"/>
      <c r="E26" s="10" t="s">
        <v>38</v>
      </c>
      <c r="F26" s="15">
        <v>1</v>
      </c>
      <c r="G26" s="14">
        <v>409.38</v>
      </c>
      <c r="H26" s="14">
        <v>0.1</v>
      </c>
      <c r="I26" s="14">
        <v>0.15</v>
      </c>
      <c r="J26" s="12">
        <f>OR(F26&lt;&gt;0,G26&lt;&gt;0,H26&lt;&gt;0,I26&lt;&gt;0)*(F26 + (F26 = 0))*(G26 + (G26 = 0))*(H26 + (H26 = 0))*(I26 + (I26 = 0))</f>
        <v>6.14</v>
      </c>
      <c r="K26" s="11"/>
      <c r="L26" s="11"/>
      <c r="M26" s="11"/>
    </row>
    <row r="27" spans="1:13" x14ac:dyDescent="0.4">
      <c r="A27" s="11"/>
      <c r="B27" s="11"/>
      <c r="C27" s="10" t="s">
        <v>36</v>
      </c>
      <c r="D27" s="26"/>
      <c r="E27" s="10" t="s">
        <v>53</v>
      </c>
      <c r="F27" s="15">
        <v>1</v>
      </c>
      <c r="G27" s="14">
        <v>125</v>
      </c>
      <c r="H27" s="14">
        <v>1</v>
      </c>
      <c r="I27" s="14">
        <v>0.5</v>
      </c>
      <c r="J27" s="12">
        <f>OR(F27&lt;&gt;0,G27&lt;&gt;0,H27&lt;&gt;0,I27&lt;&gt;0)*(F27 + (F27 = 0))*(G27 + (G27 = 0))*(H27 + (H27 = 0))*(I27 + (I27 = 0))</f>
        <v>62.5</v>
      </c>
      <c r="K27" s="11"/>
      <c r="L27" s="11"/>
      <c r="M27" s="11"/>
    </row>
    <row r="28" spans="1:13" x14ac:dyDescent="0.4">
      <c r="A28" s="11"/>
      <c r="B28" s="11"/>
      <c r="C28" s="10" t="s">
        <v>36</v>
      </c>
      <c r="D28" s="26"/>
      <c r="E28" s="10" t="s">
        <v>54</v>
      </c>
      <c r="F28" s="15">
        <v>1</v>
      </c>
      <c r="G28" s="14">
        <v>126.5</v>
      </c>
      <c r="H28" s="14">
        <v>3</v>
      </c>
      <c r="I28" s="14">
        <v>0.5</v>
      </c>
      <c r="J28" s="12">
        <f>OR(F28&lt;&gt;0,G28&lt;&gt;0,H28&lt;&gt;0,I28&lt;&gt;0)*(F28 + (F28 = 0))*(G28 + (G28 = 0))*(H28 + (H28 = 0))*(I28 + (I28 = 0))</f>
        <v>189.75</v>
      </c>
      <c r="K28" s="11"/>
      <c r="L28" s="11"/>
      <c r="M28" s="11"/>
    </row>
    <row r="29" spans="1:13" x14ac:dyDescent="0.4">
      <c r="A29" s="11"/>
      <c r="B29" s="11"/>
      <c r="C29" s="11"/>
      <c r="D29" s="26"/>
      <c r="E29" s="11"/>
      <c r="F29" s="11"/>
      <c r="G29" s="11"/>
      <c r="H29" s="11"/>
      <c r="I29" s="11"/>
      <c r="J29" s="16" t="s">
        <v>55</v>
      </c>
      <c r="K29" s="17">
        <f>SUM(J25:J28)</f>
        <v>319.8</v>
      </c>
      <c r="L29" s="17">
        <f>SUM(M23:M24)</f>
        <v>5.25</v>
      </c>
      <c r="M29" s="17">
        <f>ROUND(K29*L29,2)</f>
        <v>1678.95</v>
      </c>
    </row>
    <row r="30" spans="1:13" ht="1" customHeight="1" x14ac:dyDescent="0.4">
      <c r="A30" s="18"/>
      <c r="B30" s="18"/>
      <c r="C30" s="18"/>
      <c r="D30" s="27"/>
      <c r="E30" s="18"/>
      <c r="F30" s="18"/>
      <c r="G30" s="18"/>
      <c r="H30" s="18"/>
      <c r="I30" s="18"/>
      <c r="J30" s="18"/>
      <c r="K30" s="18"/>
      <c r="L30" s="18"/>
      <c r="M30" s="18"/>
    </row>
    <row r="31" spans="1:13" ht="21.45" x14ac:dyDescent="0.4">
      <c r="A31" s="9" t="s">
        <v>56</v>
      </c>
      <c r="B31" s="10" t="s">
        <v>20</v>
      </c>
      <c r="C31" s="10" t="s">
        <v>57</v>
      </c>
      <c r="D31" s="25" t="s">
        <v>58</v>
      </c>
      <c r="E31" s="11"/>
      <c r="F31" s="11"/>
      <c r="G31" s="11"/>
      <c r="H31" s="11"/>
      <c r="I31" s="11"/>
      <c r="J31" s="11"/>
      <c r="K31" s="12">
        <f>K38</f>
        <v>202.5</v>
      </c>
      <c r="L31" s="12">
        <f>L38</f>
        <v>1.6</v>
      </c>
      <c r="M31" s="12">
        <f>M38</f>
        <v>324</v>
      </c>
    </row>
    <row r="32" spans="1:13" x14ac:dyDescent="0.4">
      <c r="A32" s="10" t="s">
        <v>59</v>
      </c>
      <c r="B32" s="10" t="s">
        <v>30</v>
      </c>
      <c r="C32" s="10" t="s">
        <v>25</v>
      </c>
      <c r="D32" s="25" t="s">
        <v>60</v>
      </c>
      <c r="E32" s="11"/>
      <c r="F32" s="11"/>
      <c r="G32" s="11"/>
      <c r="H32" s="11"/>
      <c r="I32" s="11"/>
      <c r="J32" s="11"/>
      <c r="K32" s="13">
        <v>2.4E-2</v>
      </c>
      <c r="L32" s="14">
        <v>66.760000000000005</v>
      </c>
      <c r="M32" s="12">
        <f>ROUND(K32*L32,2)</f>
        <v>1.6</v>
      </c>
    </row>
    <row r="33" spans="1:13" x14ac:dyDescent="0.4">
      <c r="A33" s="10" t="s">
        <v>32</v>
      </c>
      <c r="B33" s="10" t="s">
        <v>33</v>
      </c>
      <c r="C33" s="10" t="s">
        <v>34</v>
      </c>
      <c r="D33" s="25" t="s">
        <v>35</v>
      </c>
      <c r="E33" s="11"/>
      <c r="F33" s="11"/>
      <c r="G33" s="11"/>
      <c r="H33" s="11"/>
      <c r="I33" s="11"/>
      <c r="J33" s="11"/>
      <c r="K33" s="13">
        <v>0</v>
      </c>
      <c r="L33" s="14">
        <v>1.5</v>
      </c>
      <c r="M33" s="12">
        <f>ROUND(K33*L33,2)</f>
        <v>0</v>
      </c>
    </row>
    <row r="34" spans="1:13" x14ac:dyDescent="0.4">
      <c r="A34" s="11"/>
      <c r="B34" s="11"/>
      <c r="C34" s="10" t="s">
        <v>36</v>
      </c>
      <c r="D34" s="26"/>
      <c r="E34" s="10" t="s">
        <v>61</v>
      </c>
      <c r="F34" s="15">
        <v>1</v>
      </c>
      <c r="G34" s="14">
        <v>90</v>
      </c>
      <c r="H34" s="14">
        <v>0</v>
      </c>
      <c r="I34" s="14">
        <v>0</v>
      </c>
      <c r="J34" s="12">
        <f>OR(F34&lt;&gt;0,G34&lt;&gt;0,H34&lt;&gt;0,I34&lt;&gt;0)*(F34 + (F34 = 0))*(G34 + (G34 = 0))*(H34 + (H34 = 0))*(I34 + (I34 = 0))</f>
        <v>90</v>
      </c>
      <c r="K34" s="11"/>
      <c r="L34" s="11"/>
      <c r="M34" s="11"/>
    </row>
    <row r="35" spans="1:13" x14ac:dyDescent="0.4">
      <c r="A35" s="11"/>
      <c r="B35" s="11"/>
      <c r="C35" s="10" t="s">
        <v>36</v>
      </c>
      <c r="D35" s="26"/>
      <c r="E35" s="10" t="s">
        <v>17</v>
      </c>
      <c r="F35" s="15">
        <v>1</v>
      </c>
      <c r="G35" s="14">
        <v>45</v>
      </c>
      <c r="H35" s="14">
        <v>0</v>
      </c>
      <c r="I35" s="14">
        <v>0</v>
      </c>
      <c r="J35" s="12">
        <f>OR(F35&lt;&gt;0,G35&lt;&gt;0,H35&lt;&gt;0,I35&lt;&gt;0)*(F35 + (F35 = 0))*(G35 + (G35 = 0))*(H35 + (H35 = 0))*(I35 + (I35 = 0))</f>
        <v>45</v>
      </c>
      <c r="K35" s="11"/>
      <c r="L35" s="11"/>
      <c r="M35" s="11"/>
    </row>
    <row r="36" spans="1:13" x14ac:dyDescent="0.4">
      <c r="A36" s="11"/>
      <c r="B36" s="11"/>
      <c r="C36" s="10" t="s">
        <v>36</v>
      </c>
      <c r="D36" s="26"/>
      <c r="E36" s="10" t="s">
        <v>62</v>
      </c>
      <c r="F36" s="15">
        <v>0.1</v>
      </c>
      <c r="G36" s="14">
        <v>135</v>
      </c>
      <c r="H36" s="14">
        <v>0</v>
      </c>
      <c r="I36" s="14">
        <v>0</v>
      </c>
      <c r="J36" s="12">
        <f>OR(F36&lt;&gt;0,G36&lt;&gt;0,H36&lt;&gt;0,I36&lt;&gt;0)*(F36 + (F36 = 0))*(G36 + (G36 = 0))*(H36 + (H36 = 0))*(I36 + (I36 = 0))</f>
        <v>13.5</v>
      </c>
      <c r="K36" s="11"/>
      <c r="L36" s="11"/>
      <c r="M36" s="11"/>
    </row>
    <row r="37" spans="1:13" x14ac:dyDescent="0.4">
      <c r="A37" s="11"/>
      <c r="B37" s="11"/>
      <c r="C37" s="10" t="s">
        <v>36</v>
      </c>
      <c r="D37" s="26"/>
      <c r="E37" s="10" t="s">
        <v>63</v>
      </c>
      <c r="F37" s="15">
        <v>27</v>
      </c>
      <c r="G37" s="14">
        <v>2</v>
      </c>
      <c r="H37" s="14">
        <v>0</v>
      </c>
      <c r="I37" s="14">
        <v>0</v>
      </c>
      <c r="J37" s="12">
        <f>OR(F37&lt;&gt;0,G37&lt;&gt;0,H37&lt;&gt;0,I37&lt;&gt;0)*(F37 + (F37 = 0))*(G37 + (G37 = 0))*(H37 + (H37 = 0))*(I37 + (I37 = 0))</f>
        <v>54</v>
      </c>
      <c r="K37" s="11"/>
      <c r="L37" s="11"/>
      <c r="M37" s="11"/>
    </row>
    <row r="38" spans="1:13" x14ac:dyDescent="0.4">
      <c r="A38" s="11"/>
      <c r="B38" s="11"/>
      <c r="C38" s="11"/>
      <c r="D38" s="26"/>
      <c r="E38" s="11"/>
      <c r="F38" s="11"/>
      <c r="G38" s="11"/>
      <c r="H38" s="11"/>
      <c r="I38" s="11"/>
      <c r="J38" s="16" t="s">
        <v>64</v>
      </c>
      <c r="K38" s="17">
        <f>SUM(J34:J37)</f>
        <v>202.5</v>
      </c>
      <c r="L38" s="17">
        <f>SUM(M32:M33)</f>
        <v>1.6</v>
      </c>
      <c r="M38" s="17">
        <f>ROUND(K38*L38,2)</f>
        <v>324</v>
      </c>
    </row>
    <row r="39" spans="1:13" ht="1" customHeight="1" x14ac:dyDescent="0.4">
      <c r="A39" s="18"/>
      <c r="B39" s="18"/>
      <c r="C39" s="18"/>
      <c r="D39" s="27"/>
      <c r="E39" s="18"/>
      <c r="F39" s="18"/>
      <c r="G39" s="18"/>
      <c r="H39" s="18"/>
      <c r="I39" s="18"/>
      <c r="J39" s="18"/>
      <c r="K39" s="18"/>
      <c r="L39" s="18"/>
      <c r="M39" s="18"/>
    </row>
    <row r="40" spans="1:13" ht="32.15" x14ac:dyDescent="0.4">
      <c r="A40" s="9" t="s">
        <v>65</v>
      </c>
      <c r="B40" s="10" t="s">
        <v>20</v>
      </c>
      <c r="C40" s="10" t="s">
        <v>48</v>
      </c>
      <c r="D40" s="25" t="s">
        <v>66</v>
      </c>
      <c r="E40" s="11"/>
      <c r="F40" s="11"/>
      <c r="G40" s="11"/>
      <c r="H40" s="11"/>
      <c r="I40" s="11"/>
      <c r="J40" s="11"/>
      <c r="K40" s="12">
        <f>K46</f>
        <v>143.28</v>
      </c>
      <c r="L40" s="12">
        <f>L46</f>
        <v>5.79</v>
      </c>
      <c r="M40" s="12">
        <f>M46</f>
        <v>829.59</v>
      </c>
    </row>
    <row r="41" spans="1:13" x14ac:dyDescent="0.4">
      <c r="A41" s="10" t="s">
        <v>44</v>
      </c>
      <c r="B41" s="10" t="s">
        <v>30</v>
      </c>
      <c r="C41" s="10" t="s">
        <v>25</v>
      </c>
      <c r="D41" s="25" t="s">
        <v>45</v>
      </c>
      <c r="E41" s="11"/>
      <c r="F41" s="11"/>
      <c r="G41" s="11"/>
      <c r="H41" s="11"/>
      <c r="I41" s="11"/>
      <c r="J41" s="11"/>
      <c r="K41" s="13">
        <v>2.1000000000000001E-2</v>
      </c>
      <c r="L41" s="14">
        <v>112.17</v>
      </c>
      <c r="M41" s="12">
        <f>ROUND(K41*L41,2)</f>
        <v>2.36</v>
      </c>
    </row>
    <row r="42" spans="1:13" x14ac:dyDescent="0.4">
      <c r="A42" s="10" t="s">
        <v>67</v>
      </c>
      <c r="B42" s="10" t="s">
        <v>30</v>
      </c>
      <c r="C42" s="10" t="s">
        <v>25</v>
      </c>
      <c r="D42" s="25" t="s">
        <v>68</v>
      </c>
      <c r="E42" s="11"/>
      <c r="F42" s="11"/>
      <c r="G42" s="11"/>
      <c r="H42" s="11"/>
      <c r="I42" s="11"/>
      <c r="J42" s="11"/>
      <c r="K42" s="13">
        <v>5.8000000000000003E-2</v>
      </c>
      <c r="L42" s="14">
        <v>59.21</v>
      </c>
      <c r="M42" s="12">
        <f>ROUND(K42*L42,2)</f>
        <v>3.43</v>
      </c>
    </row>
    <row r="43" spans="1:13" x14ac:dyDescent="0.4">
      <c r="A43" s="10" t="s">
        <v>69</v>
      </c>
      <c r="B43" s="10" t="s">
        <v>33</v>
      </c>
      <c r="C43" s="10" t="s">
        <v>34</v>
      </c>
      <c r="D43" s="25" t="s">
        <v>35</v>
      </c>
      <c r="E43" s="11"/>
      <c r="F43" s="11"/>
      <c r="G43" s="11"/>
      <c r="H43" s="11"/>
      <c r="I43" s="11"/>
      <c r="J43" s="11"/>
      <c r="K43" s="13">
        <v>0</v>
      </c>
      <c r="L43" s="14">
        <v>1</v>
      </c>
      <c r="M43" s="12">
        <f>ROUND(K43*L43,2)</f>
        <v>0</v>
      </c>
    </row>
    <row r="44" spans="1:13" x14ac:dyDescent="0.4">
      <c r="A44" s="11"/>
      <c r="B44" s="11"/>
      <c r="C44" s="10" t="s">
        <v>36</v>
      </c>
      <c r="D44" s="26"/>
      <c r="E44" s="10" t="s">
        <v>70</v>
      </c>
      <c r="F44" s="15">
        <v>1.3</v>
      </c>
      <c r="G44" s="14">
        <v>409.38</v>
      </c>
      <c r="H44" s="14">
        <v>1</v>
      </c>
      <c r="I44" s="14">
        <v>0.25</v>
      </c>
      <c r="J44" s="12">
        <f>OR(F44&lt;&gt;0,G44&lt;&gt;0,H44&lt;&gt;0,I44&lt;&gt;0)*(F44 + (F44 = 0))*(G44 + (G44 = 0))*(H44 + (H44 = 0))*(I44 + (I44 = 0))</f>
        <v>133.05000000000001</v>
      </c>
      <c r="K44" s="11"/>
      <c r="L44" s="11"/>
      <c r="M44" s="11"/>
    </row>
    <row r="45" spans="1:13" x14ac:dyDescent="0.4">
      <c r="A45" s="11"/>
      <c r="B45" s="11"/>
      <c r="C45" s="10" t="s">
        <v>36</v>
      </c>
      <c r="D45" s="26"/>
      <c r="E45" s="10" t="s">
        <v>38</v>
      </c>
      <c r="F45" s="15">
        <v>1</v>
      </c>
      <c r="G45" s="14">
        <v>409.38</v>
      </c>
      <c r="H45" s="14">
        <v>0.1</v>
      </c>
      <c r="I45" s="14">
        <v>0.25</v>
      </c>
      <c r="J45" s="12">
        <f>OR(F45&lt;&gt;0,G45&lt;&gt;0,H45&lt;&gt;0,I45&lt;&gt;0)*(F45 + (F45 = 0))*(G45 + (G45 = 0))*(H45 + (H45 = 0))*(I45 + (I45 = 0))</f>
        <v>10.23</v>
      </c>
      <c r="K45" s="11"/>
      <c r="L45" s="11"/>
      <c r="M45" s="11"/>
    </row>
    <row r="46" spans="1:13" x14ac:dyDescent="0.4">
      <c r="A46" s="11"/>
      <c r="B46" s="11"/>
      <c r="C46" s="11"/>
      <c r="D46" s="26"/>
      <c r="E46" s="11"/>
      <c r="F46" s="11"/>
      <c r="G46" s="11"/>
      <c r="H46" s="11"/>
      <c r="I46" s="11"/>
      <c r="J46" s="16" t="s">
        <v>71</v>
      </c>
      <c r="K46" s="17">
        <f>SUM(J44:J45)</f>
        <v>143.28</v>
      </c>
      <c r="L46" s="17">
        <f>SUM(M41:M43)</f>
        <v>5.79</v>
      </c>
      <c r="M46" s="17">
        <f>ROUND(K46*L46,2)</f>
        <v>829.59</v>
      </c>
    </row>
    <row r="47" spans="1:13" ht="1" customHeight="1" x14ac:dyDescent="0.4">
      <c r="A47" s="18"/>
      <c r="B47" s="18"/>
      <c r="C47" s="18"/>
      <c r="D47" s="27"/>
      <c r="E47" s="18"/>
      <c r="F47" s="18"/>
      <c r="G47" s="18"/>
      <c r="H47" s="18"/>
      <c r="I47" s="18"/>
      <c r="J47" s="18"/>
      <c r="K47" s="18"/>
      <c r="L47" s="18"/>
      <c r="M47" s="18"/>
    </row>
    <row r="48" spans="1:13" x14ac:dyDescent="0.4">
      <c r="A48" s="11"/>
      <c r="B48" s="11"/>
      <c r="C48" s="11"/>
      <c r="D48" s="26"/>
      <c r="E48" s="11"/>
      <c r="F48" s="11"/>
      <c r="G48" s="11"/>
      <c r="H48" s="11"/>
      <c r="I48" s="11"/>
      <c r="J48" s="16" t="s">
        <v>72</v>
      </c>
      <c r="K48" s="19">
        <v>1</v>
      </c>
      <c r="L48" s="17">
        <f>M5+M14+M22+M31+M40</f>
        <v>13415.06</v>
      </c>
      <c r="M48" s="17">
        <f>ROUND(K48*L48,2)</f>
        <v>13415.06</v>
      </c>
    </row>
    <row r="49" spans="1:13" ht="1" customHeight="1" x14ac:dyDescent="0.4">
      <c r="A49" s="18"/>
      <c r="B49" s="18"/>
      <c r="C49" s="18"/>
      <c r="D49" s="27"/>
      <c r="E49" s="18"/>
      <c r="F49" s="18"/>
      <c r="G49" s="18"/>
      <c r="H49" s="18"/>
      <c r="I49" s="18"/>
      <c r="J49" s="18"/>
      <c r="K49" s="18"/>
      <c r="L49" s="18"/>
      <c r="M49" s="18"/>
    </row>
    <row r="50" spans="1:13" x14ac:dyDescent="0.4">
      <c r="A50" s="5" t="s">
        <v>73</v>
      </c>
      <c r="B50" s="5" t="s">
        <v>16</v>
      </c>
      <c r="C50" s="5" t="s">
        <v>17</v>
      </c>
      <c r="D50" s="24" t="s">
        <v>74</v>
      </c>
      <c r="E50" s="6"/>
      <c r="F50" s="6"/>
      <c r="G50" s="6"/>
      <c r="H50" s="6"/>
      <c r="I50" s="6"/>
      <c r="J50" s="6"/>
      <c r="K50" s="7">
        <f>K89</f>
        <v>1</v>
      </c>
      <c r="L50" s="8">
        <f>L89</f>
        <v>4348.42</v>
      </c>
      <c r="M50" s="8">
        <f>M89</f>
        <v>4348.42</v>
      </c>
    </row>
    <row r="51" spans="1:13" ht="21.45" x14ac:dyDescent="0.4">
      <c r="A51" s="9" t="s">
        <v>75</v>
      </c>
      <c r="B51" s="10" t="s">
        <v>20</v>
      </c>
      <c r="C51" s="10" t="s">
        <v>48</v>
      </c>
      <c r="D51" s="25" t="s">
        <v>76</v>
      </c>
      <c r="E51" s="11"/>
      <c r="F51" s="11"/>
      <c r="G51" s="11"/>
      <c r="H51" s="11"/>
      <c r="I51" s="11"/>
      <c r="J51" s="11"/>
      <c r="K51" s="12">
        <f>K60</f>
        <v>99.36</v>
      </c>
      <c r="L51" s="12">
        <f>L60</f>
        <v>13.15</v>
      </c>
      <c r="M51" s="12">
        <f>M60</f>
        <v>1306.58</v>
      </c>
    </row>
    <row r="52" spans="1:13" x14ac:dyDescent="0.4">
      <c r="A52" s="10" t="s">
        <v>59</v>
      </c>
      <c r="B52" s="10" t="s">
        <v>30</v>
      </c>
      <c r="C52" s="10" t="s">
        <v>25</v>
      </c>
      <c r="D52" s="25" t="s">
        <v>60</v>
      </c>
      <c r="E52" s="11"/>
      <c r="F52" s="11"/>
      <c r="G52" s="11"/>
      <c r="H52" s="11"/>
      <c r="I52" s="11"/>
      <c r="J52" s="11"/>
      <c r="K52" s="13">
        <v>0.19700000000000001</v>
      </c>
      <c r="L52" s="14">
        <v>66.760000000000005</v>
      </c>
      <c r="M52" s="12">
        <f>ROUND(K52*L52,2)</f>
        <v>13.15</v>
      </c>
    </row>
    <row r="53" spans="1:13" x14ac:dyDescent="0.4">
      <c r="A53" s="10" t="s">
        <v>32</v>
      </c>
      <c r="B53" s="10" t="s">
        <v>33</v>
      </c>
      <c r="C53" s="10" t="s">
        <v>34</v>
      </c>
      <c r="D53" s="25" t="s">
        <v>35</v>
      </c>
      <c r="E53" s="11"/>
      <c r="F53" s="11"/>
      <c r="G53" s="11"/>
      <c r="H53" s="11"/>
      <c r="I53" s="11"/>
      <c r="J53" s="11"/>
      <c r="K53" s="13">
        <v>0</v>
      </c>
      <c r="L53" s="14">
        <v>1.5</v>
      </c>
      <c r="M53" s="12">
        <f>ROUND(K53*L53,2)</f>
        <v>0</v>
      </c>
    </row>
    <row r="54" spans="1:13" x14ac:dyDescent="0.4">
      <c r="A54" s="11"/>
      <c r="B54" s="11"/>
      <c r="C54" s="10" t="s">
        <v>36</v>
      </c>
      <c r="D54" s="26"/>
      <c r="E54" s="10" t="s">
        <v>77</v>
      </c>
      <c r="F54" s="15"/>
      <c r="G54" s="14"/>
      <c r="H54" s="14"/>
      <c r="I54" s="14"/>
      <c r="J54" s="12">
        <f>OR(F54&lt;&gt;0,G54&lt;&gt;0,H54&lt;&gt;0,I54&lt;&gt;0)*(F54 + (F54 = 0))*(G54 + (G54 = 0))*(H54 + (H54 = 0))*(I54 + (I54 = 0))</f>
        <v>0</v>
      </c>
      <c r="K54" s="11"/>
      <c r="L54" s="11"/>
      <c r="M54" s="11"/>
    </row>
    <row r="55" spans="1:13" x14ac:dyDescent="0.4">
      <c r="A55" s="11"/>
      <c r="B55" s="11"/>
      <c r="C55" s="10" t="s">
        <v>36</v>
      </c>
      <c r="D55" s="26"/>
      <c r="E55" s="10" t="s">
        <v>78</v>
      </c>
      <c r="F55" s="15">
        <v>1</v>
      </c>
      <c r="G55" s="14">
        <v>90</v>
      </c>
      <c r="H55" s="14">
        <v>0.6</v>
      </c>
      <c r="I55" s="14">
        <v>0.7</v>
      </c>
      <c r="J55" s="12">
        <f>OR(F55&lt;&gt;0,G55&lt;&gt;0,H55&lt;&gt;0,I55&lt;&gt;0)*(F55 + (F55 = 0))*(G55 + (G55 = 0))*(H55 + (H55 = 0))*(I55 + (I55 = 0))</f>
        <v>37.799999999999997</v>
      </c>
      <c r="K55" s="11"/>
      <c r="L55" s="11"/>
      <c r="M55" s="11"/>
    </row>
    <row r="56" spans="1:13" x14ac:dyDescent="0.4">
      <c r="A56" s="11"/>
      <c r="B56" s="11"/>
      <c r="C56" s="10" t="s">
        <v>36</v>
      </c>
      <c r="D56" s="26"/>
      <c r="E56" s="10" t="s">
        <v>79</v>
      </c>
      <c r="F56" s="15">
        <v>1</v>
      </c>
      <c r="G56" s="14">
        <v>45</v>
      </c>
      <c r="H56" s="14">
        <v>0.6</v>
      </c>
      <c r="I56" s="14">
        <v>0.7</v>
      </c>
      <c r="J56" s="12">
        <f>OR(F56&lt;&gt;0,G56&lt;&gt;0,H56&lt;&gt;0,I56&lt;&gt;0)*(F56 + (F56 = 0))*(G56 + (G56 = 0))*(H56 + (H56 = 0))*(I56 + (I56 = 0))</f>
        <v>18.899999999999999</v>
      </c>
      <c r="K56" s="11"/>
      <c r="L56" s="11"/>
      <c r="M56" s="11"/>
    </row>
    <row r="57" spans="1:13" x14ac:dyDescent="0.4">
      <c r="A57" s="11"/>
      <c r="B57" s="11"/>
      <c r="C57" s="10" t="s">
        <v>36</v>
      </c>
      <c r="D57" s="26"/>
      <c r="E57" s="10" t="s">
        <v>80</v>
      </c>
      <c r="F57" s="15">
        <v>1</v>
      </c>
      <c r="G57" s="14">
        <v>35</v>
      </c>
      <c r="H57" s="14">
        <v>0.6</v>
      </c>
      <c r="I57" s="14">
        <v>1.2</v>
      </c>
      <c r="J57" s="12">
        <f>OR(F57&lt;&gt;0,G57&lt;&gt;0,H57&lt;&gt;0,I57&lt;&gt;0)*(F57 + (F57 = 0))*(G57 + (G57 = 0))*(H57 + (H57 = 0))*(I57 + (I57 = 0))</f>
        <v>25.2</v>
      </c>
      <c r="K57" s="11"/>
      <c r="L57" s="11"/>
      <c r="M57" s="11"/>
    </row>
    <row r="58" spans="1:13" x14ac:dyDescent="0.4">
      <c r="A58" s="11"/>
      <c r="B58" s="11"/>
      <c r="C58" s="10" t="s">
        <v>36</v>
      </c>
      <c r="D58" s="26"/>
      <c r="E58" s="10" t="s">
        <v>81</v>
      </c>
      <c r="F58" s="15">
        <v>1</v>
      </c>
      <c r="G58" s="14">
        <v>18</v>
      </c>
      <c r="H58" s="14">
        <v>0.6</v>
      </c>
      <c r="I58" s="14">
        <v>1.2</v>
      </c>
      <c r="J58" s="12">
        <f>OR(F58&lt;&gt;0,G58&lt;&gt;0,H58&lt;&gt;0,I58&lt;&gt;0)*(F58 + (F58 = 0))*(G58 + (G58 = 0))*(H58 + (H58 = 0))*(I58 + (I58 = 0))</f>
        <v>12.96</v>
      </c>
      <c r="K58" s="11"/>
      <c r="L58" s="11"/>
      <c r="M58" s="11"/>
    </row>
    <row r="59" spans="1:13" x14ac:dyDescent="0.4">
      <c r="A59" s="11"/>
      <c r="B59" s="11"/>
      <c r="C59" s="10" t="s">
        <v>36</v>
      </c>
      <c r="D59" s="26"/>
      <c r="E59" s="10" t="s">
        <v>82</v>
      </c>
      <c r="F59" s="15">
        <v>1</v>
      </c>
      <c r="G59" s="14">
        <v>25</v>
      </c>
      <c r="H59" s="14">
        <v>0.3</v>
      </c>
      <c r="I59" s="14">
        <v>0.6</v>
      </c>
      <c r="J59" s="12">
        <f>OR(F59&lt;&gt;0,G59&lt;&gt;0,H59&lt;&gt;0,I59&lt;&gt;0)*(F59 + (F59 = 0))*(G59 + (G59 = 0))*(H59 + (H59 = 0))*(I59 + (I59 = 0))</f>
        <v>4.5</v>
      </c>
      <c r="K59" s="11"/>
      <c r="L59" s="11"/>
      <c r="M59" s="11"/>
    </row>
    <row r="60" spans="1:13" x14ac:dyDescent="0.4">
      <c r="A60" s="11"/>
      <c r="B60" s="11"/>
      <c r="C60" s="11"/>
      <c r="D60" s="26"/>
      <c r="E60" s="11"/>
      <c r="F60" s="11"/>
      <c r="G60" s="11"/>
      <c r="H60" s="11"/>
      <c r="I60" s="11"/>
      <c r="J60" s="16" t="s">
        <v>83</v>
      </c>
      <c r="K60" s="17">
        <f>SUM(J54:J59)</f>
        <v>99.36</v>
      </c>
      <c r="L60" s="17">
        <f>SUM(M52:M53)</f>
        <v>13.15</v>
      </c>
      <c r="M60" s="17">
        <f>ROUND(K60*L60,2)</f>
        <v>1306.58</v>
      </c>
    </row>
    <row r="61" spans="1:13" ht="1" customHeight="1" x14ac:dyDescent="0.4">
      <c r="A61" s="18"/>
      <c r="B61" s="18"/>
      <c r="C61" s="18"/>
      <c r="D61" s="27"/>
      <c r="E61" s="18"/>
      <c r="F61" s="18"/>
      <c r="G61" s="18"/>
      <c r="H61" s="18"/>
      <c r="I61" s="18"/>
      <c r="J61" s="18"/>
      <c r="K61" s="18"/>
      <c r="L61" s="18"/>
      <c r="M61" s="18"/>
    </row>
    <row r="62" spans="1:13" ht="32.15" x14ac:dyDescent="0.4">
      <c r="A62" s="9" t="s">
        <v>84</v>
      </c>
      <c r="B62" s="10" t="s">
        <v>20</v>
      </c>
      <c r="C62" s="10" t="s">
        <v>48</v>
      </c>
      <c r="D62" s="25" t="s">
        <v>85</v>
      </c>
      <c r="E62" s="11"/>
      <c r="F62" s="11"/>
      <c r="G62" s="11"/>
      <c r="H62" s="11"/>
      <c r="I62" s="11"/>
      <c r="J62" s="11"/>
      <c r="K62" s="12">
        <f>K74</f>
        <v>123.12</v>
      </c>
      <c r="L62" s="12">
        <f>L74</f>
        <v>22.77</v>
      </c>
      <c r="M62" s="12">
        <f>M74</f>
        <v>2803.44</v>
      </c>
    </row>
    <row r="63" spans="1:13" x14ac:dyDescent="0.4">
      <c r="A63" s="10" t="s">
        <v>27</v>
      </c>
      <c r="B63" s="10" t="s">
        <v>24</v>
      </c>
      <c r="C63" s="10" t="s">
        <v>25</v>
      </c>
      <c r="D63" s="25" t="s">
        <v>28</v>
      </c>
      <c r="E63" s="11"/>
      <c r="F63" s="11"/>
      <c r="G63" s="11"/>
      <c r="H63" s="11"/>
      <c r="I63" s="11"/>
      <c r="J63" s="11"/>
      <c r="K63" s="13">
        <v>0.5</v>
      </c>
      <c r="L63" s="14">
        <v>23.03</v>
      </c>
      <c r="M63" s="12">
        <f>ROUND(K63*L63,2)</f>
        <v>11.52</v>
      </c>
    </row>
    <row r="64" spans="1:13" x14ac:dyDescent="0.4">
      <c r="A64" s="10" t="s">
        <v>86</v>
      </c>
      <c r="B64" s="10" t="s">
        <v>30</v>
      </c>
      <c r="C64" s="10" t="s">
        <v>25</v>
      </c>
      <c r="D64" s="25" t="s">
        <v>87</v>
      </c>
      <c r="E64" s="11"/>
      <c r="F64" s="11"/>
      <c r="G64" s="11"/>
      <c r="H64" s="11"/>
      <c r="I64" s="11"/>
      <c r="J64" s="11"/>
      <c r="K64" s="13">
        <v>0.5</v>
      </c>
      <c r="L64" s="14">
        <v>6</v>
      </c>
      <c r="M64" s="12">
        <f>ROUND(K64*L64,2)</f>
        <v>3</v>
      </c>
    </row>
    <row r="65" spans="1:13" x14ac:dyDescent="0.4">
      <c r="A65" s="10" t="s">
        <v>59</v>
      </c>
      <c r="B65" s="10" t="s">
        <v>30</v>
      </c>
      <c r="C65" s="10" t="s">
        <v>25</v>
      </c>
      <c r="D65" s="25" t="s">
        <v>60</v>
      </c>
      <c r="E65" s="11"/>
      <c r="F65" s="11"/>
      <c r="G65" s="11"/>
      <c r="H65" s="11"/>
      <c r="I65" s="11"/>
      <c r="J65" s="11"/>
      <c r="K65" s="13">
        <v>0.121</v>
      </c>
      <c r="L65" s="14">
        <v>66.760000000000005</v>
      </c>
      <c r="M65" s="12">
        <f>ROUND(K65*L65,2)</f>
        <v>8.08</v>
      </c>
    </row>
    <row r="66" spans="1:13" x14ac:dyDescent="0.4">
      <c r="A66" s="10" t="s">
        <v>32</v>
      </c>
      <c r="B66" s="10" t="s">
        <v>33</v>
      </c>
      <c r="C66" s="10" t="s">
        <v>34</v>
      </c>
      <c r="D66" s="25" t="s">
        <v>35</v>
      </c>
      <c r="E66" s="11"/>
      <c r="F66" s="11"/>
      <c r="G66" s="11"/>
      <c r="H66" s="11"/>
      <c r="I66" s="11"/>
      <c r="J66" s="11"/>
      <c r="K66" s="13">
        <v>0.115</v>
      </c>
      <c r="L66" s="14">
        <v>1.5</v>
      </c>
      <c r="M66" s="12">
        <f>ROUND(K66*L66,2)</f>
        <v>0.17</v>
      </c>
    </row>
    <row r="67" spans="1:13" x14ac:dyDescent="0.4">
      <c r="A67" s="11"/>
      <c r="B67" s="11"/>
      <c r="C67" s="10" t="s">
        <v>36</v>
      </c>
      <c r="D67" s="26"/>
      <c r="E67" s="10" t="s">
        <v>88</v>
      </c>
      <c r="F67" s="15"/>
      <c r="G67" s="14"/>
      <c r="H67" s="14"/>
      <c r="I67" s="14"/>
      <c r="J67" s="12">
        <f>OR(F67&lt;&gt;0,G67&lt;&gt;0,H67&lt;&gt;0,I67&lt;&gt;0)*(F67 + (F67 = 0))*(G67 + (G67 = 0))*(H67 + (H67 = 0))*(I67 + (I67 = 0))</f>
        <v>0</v>
      </c>
      <c r="K67" s="11"/>
      <c r="L67" s="11"/>
      <c r="M67" s="11"/>
    </row>
    <row r="68" spans="1:13" x14ac:dyDescent="0.4">
      <c r="A68" s="11"/>
      <c r="B68" s="11"/>
      <c r="C68" s="10" t="s">
        <v>36</v>
      </c>
      <c r="D68" s="26"/>
      <c r="E68" s="10" t="s">
        <v>78</v>
      </c>
      <c r="F68" s="15">
        <v>1</v>
      </c>
      <c r="G68" s="14">
        <v>90</v>
      </c>
      <c r="H68" s="14">
        <v>0.6</v>
      </c>
      <c r="I68" s="14">
        <v>0.7</v>
      </c>
      <c r="J68" s="12">
        <f>OR(F68&lt;&gt;0,G68&lt;&gt;0,H68&lt;&gt;0,I68&lt;&gt;0)*(F68 + (F68 = 0))*(G68 + (G68 = 0))*(H68 + (H68 = 0))*(I68 + (I68 = 0))</f>
        <v>37.799999999999997</v>
      </c>
      <c r="K68" s="11"/>
      <c r="L68" s="11"/>
      <c r="M68" s="11"/>
    </row>
    <row r="69" spans="1:13" x14ac:dyDescent="0.4">
      <c r="A69" s="11"/>
      <c r="B69" s="11"/>
      <c r="C69" s="10" t="s">
        <v>36</v>
      </c>
      <c r="D69" s="26"/>
      <c r="E69" s="10" t="s">
        <v>79</v>
      </c>
      <c r="F69" s="15">
        <v>1</v>
      </c>
      <c r="G69" s="14">
        <v>45</v>
      </c>
      <c r="H69" s="14">
        <v>0.6</v>
      </c>
      <c r="I69" s="14">
        <v>0.7</v>
      </c>
      <c r="J69" s="12">
        <f>OR(F69&lt;&gt;0,G69&lt;&gt;0,H69&lt;&gt;0,I69&lt;&gt;0)*(F69 + (F69 = 0))*(G69 + (G69 = 0))*(H69 + (H69 = 0))*(I69 + (I69 = 0))</f>
        <v>18.899999999999999</v>
      </c>
      <c r="K69" s="11"/>
      <c r="L69" s="11"/>
      <c r="M69" s="11"/>
    </row>
    <row r="70" spans="1:13" x14ac:dyDescent="0.4">
      <c r="A70" s="11"/>
      <c r="B70" s="11"/>
      <c r="C70" s="10" t="s">
        <v>36</v>
      </c>
      <c r="D70" s="26"/>
      <c r="E70" s="10" t="s">
        <v>80</v>
      </c>
      <c r="F70" s="15">
        <v>1</v>
      </c>
      <c r="G70" s="14">
        <v>35</v>
      </c>
      <c r="H70" s="14">
        <v>0.6</v>
      </c>
      <c r="I70" s="14">
        <v>1.2</v>
      </c>
      <c r="J70" s="12">
        <f>OR(F70&lt;&gt;0,G70&lt;&gt;0,H70&lt;&gt;0,I70&lt;&gt;0)*(F70 + (F70 = 0))*(G70 + (G70 = 0))*(H70 + (H70 = 0))*(I70 + (I70 = 0))</f>
        <v>25.2</v>
      </c>
      <c r="K70" s="11"/>
      <c r="L70" s="11"/>
      <c r="M70" s="11"/>
    </row>
    <row r="71" spans="1:13" x14ac:dyDescent="0.4">
      <c r="A71" s="11"/>
      <c r="B71" s="11"/>
      <c r="C71" s="10" t="s">
        <v>36</v>
      </c>
      <c r="D71" s="26"/>
      <c r="E71" s="10" t="s">
        <v>89</v>
      </c>
      <c r="F71" s="15">
        <v>1</v>
      </c>
      <c r="G71" s="14">
        <v>33</v>
      </c>
      <c r="H71" s="14">
        <v>0.6</v>
      </c>
      <c r="I71" s="14">
        <v>1.2</v>
      </c>
      <c r="J71" s="12">
        <f>OR(F71&lt;&gt;0,G71&lt;&gt;0,H71&lt;&gt;0,I71&lt;&gt;0)*(F71 + (F71 = 0))*(G71 + (G71 = 0))*(H71 + (H71 = 0))*(I71 + (I71 = 0))</f>
        <v>23.76</v>
      </c>
      <c r="K71" s="11"/>
      <c r="L71" s="11"/>
      <c r="M71" s="11"/>
    </row>
    <row r="72" spans="1:13" x14ac:dyDescent="0.4">
      <c r="A72" s="11"/>
      <c r="B72" s="11"/>
      <c r="C72" s="10" t="s">
        <v>36</v>
      </c>
      <c r="D72" s="26"/>
      <c r="E72" s="10" t="s">
        <v>81</v>
      </c>
      <c r="F72" s="15">
        <v>1</v>
      </c>
      <c r="G72" s="14">
        <v>18</v>
      </c>
      <c r="H72" s="14">
        <v>0.6</v>
      </c>
      <c r="I72" s="14">
        <v>1.2</v>
      </c>
      <c r="J72" s="12">
        <f>OR(F72&lt;&gt;0,G72&lt;&gt;0,H72&lt;&gt;0,I72&lt;&gt;0)*(F72 + (F72 = 0))*(G72 + (G72 = 0))*(H72 + (H72 = 0))*(I72 + (I72 = 0))</f>
        <v>12.96</v>
      </c>
      <c r="K72" s="11"/>
      <c r="L72" s="11"/>
      <c r="M72" s="11"/>
    </row>
    <row r="73" spans="1:13" x14ac:dyDescent="0.4">
      <c r="A73" s="11"/>
      <c r="B73" s="11"/>
      <c r="C73" s="10" t="s">
        <v>36</v>
      </c>
      <c r="D73" s="26"/>
      <c r="E73" s="10" t="s">
        <v>90</v>
      </c>
      <c r="F73" s="15">
        <v>1</v>
      </c>
      <c r="G73" s="14">
        <v>25</v>
      </c>
      <c r="H73" s="14">
        <v>0.3</v>
      </c>
      <c r="I73" s="14">
        <v>0.6</v>
      </c>
      <c r="J73" s="12">
        <f>OR(F73&lt;&gt;0,G73&lt;&gt;0,H73&lt;&gt;0,I73&lt;&gt;0)*(F73 + (F73 = 0))*(G73 + (G73 = 0))*(H73 + (H73 = 0))*(I73 + (I73 = 0))</f>
        <v>4.5</v>
      </c>
      <c r="K73" s="11"/>
      <c r="L73" s="11"/>
      <c r="M73" s="11"/>
    </row>
    <row r="74" spans="1:13" x14ac:dyDescent="0.4">
      <c r="A74" s="11"/>
      <c r="B74" s="11"/>
      <c r="C74" s="11"/>
      <c r="D74" s="26"/>
      <c r="E74" s="11"/>
      <c r="F74" s="11"/>
      <c r="G74" s="11"/>
      <c r="H74" s="11"/>
      <c r="I74" s="11"/>
      <c r="J74" s="16" t="s">
        <v>91</v>
      </c>
      <c r="K74" s="17">
        <f>SUM(J67:J73)</f>
        <v>123.12</v>
      </c>
      <c r="L74" s="17">
        <f>SUM(M63:M66)</f>
        <v>22.77</v>
      </c>
      <c r="M74" s="17">
        <f>ROUND(K74*L74,2)</f>
        <v>2803.44</v>
      </c>
    </row>
    <row r="75" spans="1:13" ht="1" customHeight="1" x14ac:dyDescent="0.4">
      <c r="A75" s="18"/>
      <c r="B75" s="18"/>
      <c r="C75" s="18"/>
      <c r="D75" s="27"/>
      <c r="E75" s="18"/>
      <c r="F75" s="18"/>
      <c r="G75" s="18"/>
      <c r="H75" s="18"/>
      <c r="I75" s="18"/>
      <c r="J75" s="18"/>
      <c r="K75" s="18"/>
      <c r="L75" s="18"/>
      <c r="M75" s="18"/>
    </row>
    <row r="76" spans="1:13" ht="21.45" x14ac:dyDescent="0.4">
      <c r="A76" s="9" t="s">
        <v>92</v>
      </c>
      <c r="B76" s="10" t="s">
        <v>20</v>
      </c>
      <c r="C76" s="10" t="s">
        <v>48</v>
      </c>
      <c r="D76" s="25" t="s">
        <v>93</v>
      </c>
      <c r="E76" s="11"/>
      <c r="F76" s="11"/>
      <c r="G76" s="11"/>
      <c r="H76" s="11"/>
      <c r="I76" s="11"/>
      <c r="J76" s="11"/>
      <c r="K76" s="12">
        <f>K81</f>
        <v>16</v>
      </c>
      <c r="L76" s="12">
        <f>L81</f>
        <v>14.9</v>
      </c>
      <c r="M76" s="12">
        <f>M81</f>
        <v>238.4</v>
      </c>
    </row>
    <row r="77" spans="1:13" x14ac:dyDescent="0.4">
      <c r="A77" s="10" t="s">
        <v>23</v>
      </c>
      <c r="B77" s="10" t="s">
        <v>24</v>
      </c>
      <c r="C77" s="10" t="s">
        <v>25</v>
      </c>
      <c r="D77" s="25" t="s">
        <v>26</v>
      </c>
      <c r="E77" s="11"/>
      <c r="F77" s="11"/>
      <c r="G77" s="11"/>
      <c r="H77" s="11"/>
      <c r="I77" s="11"/>
      <c r="J77" s="11"/>
      <c r="K77" s="13">
        <v>0.05</v>
      </c>
      <c r="L77" s="14">
        <v>23.8</v>
      </c>
      <c r="M77" s="12">
        <f>ROUND(K77*L77,2)</f>
        <v>1.19</v>
      </c>
    </row>
    <row r="78" spans="1:13" x14ac:dyDescent="0.4">
      <c r="A78" s="10" t="s">
        <v>59</v>
      </c>
      <c r="B78" s="10" t="s">
        <v>30</v>
      </c>
      <c r="C78" s="10" t="s">
        <v>25</v>
      </c>
      <c r="D78" s="25" t="s">
        <v>60</v>
      </c>
      <c r="E78" s="11"/>
      <c r="F78" s="11"/>
      <c r="G78" s="11"/>
      <c r="H78" s="11"/>
      <c r="I78" s="11"/>
      <c r="J78" s="11"/>
      <c r="K78" s="13">
        <v>0.20499999999999999</v>
      </c>
      <c r="L78" s="14">
        <v>66.760000000000005</v>
      </c>
      <c r="M78" s="12">
        <f>ROUND(K78*L78,2)</f>
        <v>13.69</v>
      </c>
    </row>
    <row r="79" spans="1:13" x14ac:dyDescent="0.4">
      <c r="A79" s="10" t="s">
        <v>32</v>
      </c>
      <c r="B79" s="10" t="s">
        <v>33</v>
      </c>
      <c r="C79" s="10" t="s">
        <v>34</v>
      </c>
      <c r="D79" s="25" t="s">
        <v>35</v>
      </c>
      <c r="E79" s="11"/>
      <c r="F79" s="11"/>
      <c r="G79" s="11"/>
      <c r="H79" s="11"/>
      <c r="I79" s="11"/>
      <c r="J79" s="11"/>
      <c r="K79" s="13">
        <v>1.2E-2</v>
      </c>
      <c r="L79" s="14">
        <v>1.5</v>
      </c>
      <c r="M79" s="12">
        <f>ROUND(K79*L79,2)</f>
        <v>0.02</v>
      </c>
    </row>
    <row r="80" spans="1:13" x14ac:dyDescent="0.4">
      <c r="A80" s="11"/>
      <c r="B80" s="11"/>
      <c r="C80" s="10" t="s">
        <v>36</v>
      </c>
      <c r="D80" s="26"/>
      <c r="E80" s="10" t="s">
        <v>94</v>
      </c>
      <c r="F80" s="15">
        <v>8</v>
      </c>
      <c r="G80" s="14">
        <v>1</v>
      </c>
      <c r="H80" s="14">
        <v>1</v>
      </c>
      <c r="I80" s="14">
        <v>2</v>
      </c>
      <c r="J80" s="12">
        <f>OR(F80&lt;&gt;0,G80&lt;&gt;0,H80&lt;&gt;0,I80&lt;&gt;0)*(F80 + (F80 = 0))*(G80 + (G80 = 0))*(H80 + (H80 = 0))*(I80 + (I80 = 0))</f>
        <v>16</v>
      </c>
      <c r="K80" s="11"/>
      <c r="L80" s="11"/>
      <c r="M80" s="11"/>
    </row>
    <row r="81" spans="1:13" x14ac:dyDescent="0.4">
      <c r="A81" s="11"/>
      <c r="B81" s="11"/>
      <c r="C81" s="11"/>
      <c r="D81" s="26"/>
      <c r="E81" s="11"/>
      <c r="F81" s="11"/>
      <c r="G81" s="11"/>
      <c r="H81" s="11"/>
      <c r="I81" s="11"/>
      <c r="J81" s="16" t="s">
        <v>95</v>
      </c>
      <c r="K81" s="17">
        <f>J80</f>
        <v>16</v>
      </c>
      <c r="L81" s="17">
        <f>SUM(M77:M79)</f>
        <v>14.9</v>
      </c>
      <c r="M81" s="17">
        <f>ROUND(K81*L81,2)</f>
        <v>238.4</v>
      </c>
    </row>
    <row r="82" spans="1:13" ht="1" customHeight="1" x14ac:dyDescent="0.4">
      <c r="A82" s="18"/>
      <c r="B82" s="18"/>
      <c r="C82" s="18"/>
      <c r="D82" s="27"/>
      <c r="E82" s="18"/>
      <c r="F82" s="18"/>
      <c r="G82" s="18"/>
      <c r="H82" s="18"/>
      <c r="I82" s="18"/>
      <c r="J82" s="18"/>
      <c r="K82" s="18"/>
      <c r="L82" s="18"/>
      <c r="M82" s="18"/>
    </row>
    <row r="83" spans="1:13" ht="21.45" x14ac:dyDescent="0.4">
      <c r="A83" s="9" t="s">
        <v>96</v>
      </c>
      <c r="B83" s="10" t="s">
        <v>20</v>
      </c>
      <c r="C83" s="10" t="s">
        <v>48</v>
      </c>
      <c r="D83" s="25" t="s">
        <v>97</v>
      </c>
      <c r="E83" s="11"/>
      <c r="F83" s="11"/>
      <c r="G83" s="11"/>
      <c r="H83" s="11"/>
      <c r="I83" s="11"/>
      <c r="J83" s="11"/>
      <c r="K83" s="12">
        <f>K87</f>
        <v>0</v>
      </c>
      <c r="L83" s="12">
        <f>L87</f>
        <v>19.03</v>
      </c>
      <c r="M83" s="12">
        <f>M87</f>
        <v>0</v>
      </c>
    </row>
    <row r="84" spans="1:13" x14ac:dyDescent="0.4">
      <c r="A84" s="10" t="s">
        <v>23</v>
      </c>
      <c r="B84" s="10" t="s">
        <v>24</v>
      </c>
      <c r="C84" s="10" t="s">
        <v>25</v>
      </c>
      <c r="D84" s="25" t="s">
        <v>26</v>
      </c>
      <c r="E84" s="11"/>
      <c r="F84" s="11"/>
      <c r="G84" s="11"/>
      <c r="H84" s="11"/>
      <c r="I84" s="11"/>
      <c r="J84" s="11"/>
      <c r="K84" s="13">
        <v>0.05</v>
      </c>
      <c r="L84" s="14">
        <v>23.8</v>
      </c>
      <c r="M84" s="12">
        <f>ROUND(K84*L84,2)</f>
        <v>1.19</v>
      </c>
    </row>
    <row r="85" spans="1:13" x14ac:dyDescent="0.4">
      <c r="A85" s="10" t="s">
        <v>59</v>
      </c>
      <c r="B85" s="10" t="s">
        <v>30</v>
      </c>
      <c r="C85" s="10" t="s">
        <v>25</v>
      </c>
      <c r="D85" s="25" t="s">
        <v>60</v>
      </c>
      <c r="E85" s="11"/>
      <c r="F85" s="11"/>
      <c r="G85" s="11"/>
      <c r="H85" s="11"/>
      <c r="I85" s="11"/>
      <c r="J85" s="11"/>
      <c r="K85" s="13">
        <v>0.26700000000000002</v>
      </c>
      <c r="L85" s="14">
        <v>66.760000000000005</v>
      </c>
      <c r="M85" s="12">
        <f>ROUND(K85*L85,2)</f>
        <v>17.82</v>
      </c>
    </row>
    <row r="86" spans="1:13" x14ac:dyDescent="0.4">
      <c r="A86" s="10" t="s">
        <v>32</v>
      </c>
      <c r="B86" s="10" t="s">
        <v>33</v>
      </c>
      <c r="C86" s="10" t="s">
        <v>34</v>
      </c>
      <c r="D86" s="25" t="s">
        <v>35</v>
      </c>
      <c r="E86" s="11"/>
      <c r="F86" s="11"/>
      <c r="G86" s="11"/>
      <c r="H86" s="11"/>
      <c r="I86" s="11"/>
      <c r="J86" s="11"/>
      <c r="K86" s="13">
        <v>1.2E-2</v>
      </c>
      <c r="L86" s="14">
        <v>1.5</v>
      </c>
      <c r="M86" s="12">
        <f>ROUND(K86*L86,2)</f>
        <v>0.02</v>
      </c>
    </row>
    <row r="87" spans="1:13" x14ac:dyDescent="0.4">
      <c r="A87" s="11"/>
      <c r="B87" s="11"/>
      <c r="C87" s="11"/>
      <c r="D87" s="26"/>
      <c r="E87" s="11"/>
      <c r="F87" s="11"/>
      <c r="G87" s="11"/>
      <c r="H87" s="11"/>
      <c r="I87" s="11"/>
      <c r="J87" s="16" t="s">
        <v>98</v>
      </c>
      <c r="K87" s="14">
        <v>0</v>
      </c>
      <c r="L87" s="17">
        <f>SUM(M84:M86)</f>
        <v>19.03</v>
      </c>
      <c r="M87" s="17">
        <f>ROUND(K87*L87,2)</f>
        <v>0</v>
      </c>
    </row>
    <row r="88" spans="1:13" ht="1" customHeight="1" x14ac:dyDescent="0.4">
      <c r="A88" s="18"/>
      <c r="B88" s="18"/>
      <c r="C88" s="18"/>
      <c r="D88" s="27"/>
      <c r="E88" s="18"/>
      <c r="F88" s="18"/>
      <c r="G88" s="18"/>
      <c r="H88" s="18"/>
      <c r="I88" s="18"/>
      <c r="J88" s="18"/>
      <c r="K88" s="18"/>
      <c r="L88" s="18"/>
      <c r="M88" s="18"/>
    </row>
    <row r="89" spans="1:13" x14ac:dyDescent="0.4">
      <c r="A89" s="11"/>
      <c r="B89" s="11"/>
      <c r="C89" s="11"/>
      <c r="D89" s="26"/>
      <c r="E89" s="11"/>
      <c r="F89" s="11"/>
      <c r="G89" s="11"/>
      <c r="H89" s="11"/>
      <c r="I89" s="11"/>
      <c r="J89" s="16" t="s">
        <v>99</v>
      </c>
      <c r="K89" s="19">
        <v>1</v>
      </c>
      <c r="L89" s="17">
        <f>M51+M62+M76+M83</f>
        <v>4348.42</v>
      </c>
      <c r="M89" s="17">
        <f>ROUND(K89*L89,2)</f>
        <v>4348.42</v>
      </c>
    </row>
    <row r="90" spans="1:13" ht="1" customHeight="1" x14ac:dyDescent="0.4">
      <c r="A90" s="18"/>
      <c r="B90" s="18"/>
      <c r="C90" s="18"/>
      <c r="D90" s="27"/>
      <c r="E90" s="18"/>
      <c r="F90" s="18"/>
      <c r="G90" s="18"/>
      <c r="H90" s="18"/>
      <c r="I90" s="18"/>
      <c r="J90" s="18"/>
      <c r="K90" s="18"/>
      <c r="L90" s="18"/>
      <c r="M90" s="18"/>
    </row>
    <row r="91" spans="1:13" x14ac:dyDescent="0.4">
      <c r="A91" s="5" t="s">
        <v>100</v>
      </c>
      <c r="B91" s="5" t="s">
        <v>16</v>
      </c>
      <c r="C91" s="5" t="s">
        <v>17</v>
      </c>
      <c r="D91" s="24" t="s">
        <v>101</v>
      </c>
      <c r="E91" s="6"/>
      <c r="F91" s="6"/>
      <c r="G91" s="6"/>
      <c r="H91" s="6"/>
      <c r="I91" s="6"/>
      <c r="J91" s="6"/>
      <c r="K91" s="7">
        <f>K202</f>
        <v>1</v>
      </c>
      <c r="L91" s="8">
        <f>L202</f>
        <v>30180.3</v>
      </c>
      <c r="M91" s="8">
        <f>M202</f>
        <v>30180.3</v>
      </c>
    </row>
    <row r="92" spans="1:13" ht="53.6" x14ac:dyDescent="0.4">
      <c r="A92" s="9" t="s">
        <v>102</v>
      </c>
      <c r="B92" s="10" t="s">
        <v>20</v>
      </c>
      <c r="C92" s="10" t="s">
        <v>103</v>
      </c>
      <c r="D92" s="25" t="s">
        <v>104</v>
      </c>
      <c r="E92" s="11"/>
      <c r="F92" s="11"/>
      <c r="G92" s="11"/>
      <c r="H92" s="11"/>
      <c r="I92" s="11"/>
      <c r="J92" s="11"/>
      <c r="K92" s="12">
        <f>K142</f>
        <v>8</v>
      </c>
      <c r="L92" s="12">
        <f>L142</f>
        <v>582.87</v>
      </c>
      <c r="M92" s="12">
        <f>M142</f>
        <v>4662.96</v>
      </c>
    </row>
    <row r="93" spans="1:13" ht="32.15" x14ac:dyDescent="0.4">
      <c r="A93" s="10" t="s">
        <v>105</v>
      </c>
      <c r="B93" s="10" t="s">
        <v>20</v>
      </c>
      <c r="C93" s="10" t="s">
        <v>103</v>
      </c>
      <c r="D93" s="25" t="s">
        <v>106</v>
      </c>
      <c r="E93" s="11"/>
      <c r="F93" s="11"/>
      <c r="G93" s="11"/>
      <c r="H93" s="11"/>
      <c r="I93" s="11"/>
      <c r="J93" s="11"/>
      <c r="K93" s="20">
        <f>K98</f>
        <v>1</v>
      </c>
      <c r="L93" s="12">
        <f>L98</f>
        <v>87.24</v>
      </c>
      <c r="M93" s="12">
        <f>M98</f>
        <v>87.24</v>
      </c>
    </row>
    <row r="94" spans="1:13" x14ac:dyDescent="0.4">
      <c r="A94" s="10" t="s">
        <v>23</v>
      </c>
      <c r="B94" s="10" t="s">
        <v>24</v>
      </c>
      <c r="C94" s="10" t="s">
        <v>25</v>
      </c>
      <c r="D94" s="25" t="s">
        <v>26</v>
      </c>
      <c r="E94" s="11"/>
      <c r="F94" s="11"/>
      <c r="G94" s="11"/>
      <c r="H94" s="11"/>
      <c r="I94" s="11"/>
      <c r="J94" s="11"/>
      <c r="K94" s="13">
        <v>0.32</v>
      </c>
      <c r="L94" s="14">
        <v>23.8</v>
      </c>
      <c r="M94" s="12">
        <f>ROUND(K94*L94,2)</f>
        <v>7.62</v>
      </c>
    </row>
    <row r="95" spans="1:13" x14ac:dyDescent="0.4">
      <c r="A95" s="10" t="s">
        <v>107</v>
      </c>
      <c r="B95" s="10" t="s">
        <v>24</v>
      </c>
      <c r="C95" s="10" t="s">
        <v>25</v>
      </c>
      <c r="D95" s="25" t="s">
        <v>108</v>
      </c>
      <c r="E95" s="11"/>
      <c r="F95" s="11"/>
      <c r="G95" s="11"/>
      <c r="H95" s="11"/>
      <c r="I95" s="11"/>
      <c r="J95" s="11"/>
      <c r="K95" s="13">
        <v>0.32</v>
      </c>
      <c r="L95" s="14">
        <v>27.53</v>
      </c>
      <c r="M95" s="12">
        <f>ROUND(K95*L95,2)</f>
        <v>8.81</v>
      </c>
    </row>
    <row r="96" spans="1:13" ht="32.15" x14ac:dyDescent="0.4">
      <c r="A96" s="10" t="s">
        <v>109</v>
      </c>
      <c r="B96" s="10" t="s">
        <v>110</v>
      </c>
      <c r="C96" s="10" t="s">
        <v>48</v>
      </c>
      <c r="D96" s="25" t="s">
        <v>111</v>
      </c>
      <c r="E96" s="11"/>
      <c r="F96" s="11"/>
      <c r="G96" s="11"/>
      <c r="H96" s="11"/>
      <c r="I96" s="11"/>
      <c r="J96" s="11"/>
      <c r="K96" s="13">
        <v>0.67200000000000004</v>
      </c>
      <c r="L96" s="14">
        <v>105</v>
      </c>
      <c r="M96" s="12">
        <f>ROUND(K96*L96,2)</f>
        <v>70.56</v>
      </c>
    </row>
    <row r="97" spans="1:13" x14ac:dyDescent="0.4">
      <c r="A97" s="10" t="s">
        <v>32</v>
      </c>
      <c r="B97" s="10" t="s">
        <v>33</v>
      </c>
      <c r="C97" s="10" t="s">
        <v>34</v>
      </c>
      <c r="D97" s="25" t="s">
        <v>35</v>
      </c>
      <c r="E97" s="11"/>
      <c r="F97" s="11"/>
      <c r="G97" s="11"/>
      <c r="H97" s="11"/>
      <c r="I97" s="11"/>
      <c r="J97" s="11"/>
      <c r="K97" s="13">
        <v>0.16400000000000001</v>
      </c>
      <c r="L97" s="14">
        <v>1.5</v>
      </c>
      <c r="M97" s="12">
        <f>ROUND(K97*L97,2)</f>
        <v>0.25</v>
      </c>
    </row>
    <row r="98" spans="1:13" x14ac:dyDescent="0.4">
      <c r="A98" s="11"/>
      <c r="B98" s="11"/>
      <c r="C98" s="11"/>
      <c r="D98" s="26"/>
      <c r="E98" s="11"/>
      <c r="F98" s="11"/>
      <c r="G98" s="11"/>
      <c r="H98" s="11"/>
      <c r="I98" s="11"/>
      <c r="J98" s="16" t="s">
        <v>112</v>
      </c>
      <c r="K98" s="13">
        <v>1</v>
      </c>
      <c r="L98" s="17">
        <f>SUM(M94:M97)</f>
        <v>87.24</v>
      </c>
      <c r="M98" s="17">
        <f>ROUND(K98*L98,2)</f>
        <v>87.24</v>
      </c>
    </row>
    <row r="99" spans="1:13" ht="1" customHeight="1" x14ac:dyDescent="0.4">
      <c r="A99" s="18"/>
      <c r="B99" s="18"/>
      <c r="C99" s="18"/>
      <c r="D99" s="27"/>
      <c r="E99" s="18"/>
      <c r="F99" s="18"/>
      <c r="G99" s="18"/>
      <c r="H99" s="18"/>
      <c r="I99" s="18"/>
      <c r="J99" s="18"/>
      <c r="K99" s="18"/>
      <c r="L99" s="18"/>
      <c r="M99" s="18"/>
    </row>
    <row r="100" spans="1:13" ht="21.45" x14ac:dyDescent="0.4">
      <c r="A100" s="10" t="s">
        <v>113</v>
      </c>
      <c r="B100" s="10" t="s">
        <v>20</v>
      </c>
      <c r="C100" s="10" t="s">
        <v>57</v>
      </c>
      <c r="D100" s="25" t="s">
        <v>114</v>
      </c>
      <c r="E100" s="11"/>
      <c r="F100" s="11"/>
      <c r="G100" s="11"/>
      <c r="H100" s="11"/>
      <c r="I100" s="11"/>
      <c r="J100" s="11"/>
      <c r="K100" s="20">
        <f>K115</f>
        <v>1.6</v>
      </c>
      <c r="L100" s="12">
        <f>L115</f>
        <v>78.75</v>
      </c>
      <c r="M100" s="12">
        <f>M115</f>
        <v>126</v>
      </c>
    </row>
    <row r="101" spans="1:13" x14ac:dyDescent="0.4">
      <c r="A101" s="10" t="s">
        <v>23</v>
      </c>
      <c r="B101" s="10" t="s">
        <v>24</v>
      </c>
      <c r="C101" s="10" t="s">
        <v>25</v>
      </c>
      <c r="D101" s="25" t="s">
        <v>26</v>
      </c>
      <c r="E101" s="11"/>
      <c r="F101" s="11"/>
      <c r="G101" s="11"/>
      <c r="H101" s="11"/>
      <c r="I101" s="11"/>
      <c r="J101" s="11"/>
      <c r="K101" s="13">
        <v>0.4</v>
      </c>
      <c r="L101" s="14">
        <v>23.8</v>
      </c>
      <c r="M101" s="12">
        <f>ROUND(K101*L101,2)</f>
        <v>9.52</v>
      </c>
    </row>
    <row r="102" spans="1:13" x14ac:dyDescent="0.4">
      <c r="A102" s="10" t="s">
        <v>107</v>
      </c>
      <c r="B102" s="10" t="s">
        <v>24</v>
      </c>
      <c r="C102" s="10" t="s">
        <v>25</v>
      </c>
      <c r="D102" s="25" t="s">
        <v>108</v>
      </c>
      <c r="E102" s="11"/>
      <c r="F102" s="11"/>
      <c r="G102" s="11"/>
      <c r="H102" s="11"/>
      <c r="I102" s="11"/>
      <c r="J102" s="11"/>
      <c r="K102" s="13">
        <v>0.4</v>
      </c>
      <c r="L102" s="14">
        <v>27.53</v>
      </c>
      <c r="M102" s="12">
        <f>ROUND(K102*L102,2)</f>
        <v>11.01</v>
      </c>
    </row>
    <row r="103" spans="1:13" ht="32.15" x14ac:dyDescent="0.4">
      <c r="A103" s="10" t="s">
        <v>115</v>
      </c>
      <c r="B103" s="10" t="s">
        <v>20</v>
      </c>
      <c r="C103" s="10" t="s">
        <v>48</v>
      </c>
      <c r="D103" s="25" t="s">
        <v>116</v>
      </c>
      <c r="E103" s="11"/>
      <c r="F103" s="11"/>
      <c r="G103" s="11"/>
      <c r="H103" s="11"/>
      <c r="I103" s="11"/>
      <c r="J103" s="11"/>
      <c r="K103" s="20">
        <f>K110</f>
        <v>5.0000000000000001E-3</v>
      </c>
      <c r="L103" s="12">
        <f>L110</f>
        <v>100.19</v>
      </c>
      <c r="M103" s="12">
        <f>M110</f>
        <v>0.5</v>
      </c>
    </row>
    <row r="104" spans="1:13" x14ac:dyDescent="0.4">
      <c r="A104" s="10" t="s">
        <v>27</v>
      </c>
      <c r="B104" s="10" t="s">
        <v>24</v>
      </c>
      <c r="C104" s="10" t="s">
        <v>25</v>
      </c>
      <c r="D104" s="25" t="s">
        <v>28</v>
      </c>
      <c r="E104" s="11"/>
      <c r="F104" s="11"/>
      <c r="G104" s="11"/>
      <c r="H104" s="11"/>
      <c r="I104" s="11"/>
      <c r="J104" s="11"/>
      <c r="K104" s="13">
        <v>1</v>
      </c>
      <c r="L104" s="14">
        <v>23.03</v>
      </c>
      <c r="M104" s="12">
        <f>ROUND(K104*L104,2)</f>
        <v>23.03</v>
      </c>
    </row>
    <row r="105" spans="1:13" x14ac:dyDescent="0.4">
      <c r="A105" s="10" t="s">
        <v>117</v>
      </c>
      <c r="B105" s="10" t="s">
        <v>110</v>
      </c>
      <c r="C105" s="10" t="s">
        <v>48</v>
      </c>
      <c r="D105" s="25" t="s">
        <v>118</v>
      </c>
      <c r="E105" s="11"/>
      <c r="F105" s="11"/>
      <c r="G105" s="11"/>
      <c r="H105" s="11"/>
      <c r="I105" s="11"/>
      <c r="J105" s="11"/>
      <c r="K105" s="13">
        <v>0.2</v>
      </c>
      <c r="L105" s="14">
        <v>2.23</v>
      </c>
      <c r="M105" s="12">
        <f>ROUND(K105*L105,2)</f>
        <v>0.45</v>
      </c>
    </row>
    <row r="106" spans="1:13" x14ac:dyDescent="0.4">
      <c r="A106" s="10" t="s">
        <v>119</v>
      </c>
      <c r="B106" s="10" t="s">
        <v>110</v>
      </c>
      <c r="C106" s="10" t="s">
        <v>120</v>
      </c>
      <c r="D106" s="25" t="s">
        <v>121</v>
      </c>
      <c r="E106" s="11"/>
      <c r="F106" s="11"/>
      <c r="G106" s="11"/>
      <c r="H106" s="11"/>
      <c r="I106" s="11"/>
      <c r="J106" s="11"/>
      <c r="K106" s="13">
        <v>1.63</v>
      </c>
      <c r="L106" s="14">
        <v>22.79</v>
      </c>
      <c r="M106" s="12">
        <f>ROUND(K106*L106,2)</f>
        <v>37.15</v>
      </c>
    </row>
    <row r="107" spans="1:13" ht="21.45" x14ac:dyDescent="0.4">
      <c r="A107" s="10" t="s">
        <v>122</v>
      </c>
      <c r="B107" s="10" t="s">
        <v>110</v>
      </c>
      <c r="C107" s="10" t="s">
        <v>120</v>
      </c>
      <c r="D107" s="25" t="s">
        <v>123</v>
      </c>
      <c r="E107" s="11"/>
      <c r="F107" s="11"/>
      <c r="G107" s="11"/>
      <c r="H107" s="11"/>
      <c r="I107" s="11"/>
      <c r="J107" s="11"/>
      <c r="K107" s="13">
        <v>0.25</v>
      </c>
      <c r="L107" s="14">
        <v>151.05000000000001</v>
      </c>
      <c r="M107" s="12">
        <f>ROUND(K107*L107,2)</f>
        <v>37.76</v>
      </c>
    </row>
    <row r="108" spans="1:13" x14ac:dyDescent="0.4">
      <c r="A108" s="10" t="s">
        <v>124</v>
      </c>
      <c r="B108" s="10" t="s">
        <v>30</v>
      </c>
      <c r="C108" s="10" t="s">
        <v>25</v>
      </c>
      <c r="D108" s="25" t="s">
        <v>125</v>
      </c>
      <c r="E108" s="11"/>
      <c r="F108" s="11"/>
      <c r="G108" s="11"/>
      <c r="H108" s="11"/>
      <c r="I108" s="11"/>
      <c r="J108" s="11"/>
      <c r="K108" s="13">
        <v>0.7</v>
      </c>
      <c r="L108" s="14">
        <v>2.2400000000000002</v>
      </c>
      <c r="M108" s="12">
        <f>ROUND(K108*L108,2)</f>
        <v>1.57</v>
      </c>
    </row>
    <row r="109" spans="1:13" x14ac:dyDescent="0.4">
      <c r="A109" s="10" t="s">
        <v>69</v>
      </c>
      <c r="B109" s="10" t="s">
        <v>33</v>
      </c>
      <c r="C109" s="10" t="s">
        <v>34</v>
      </c>
      <c r="D109" s="25" t="s">
        <v>35</v>
      </c>
      <c r="E109" s="11"/>
      <c r="F109" s="11"/>
      <c r="G109" s="11"/>
      <c r="H109" s="11"/>
      <c r="I109" s="11"/>
      <c r="J109" s="11"/>
      <c r="K109" s="13">
        <v>0.23</v>
      </c>
      <c r="L109" s="14">
        <v>1</v>
      </c>
      <c r="M109" s="12">
        <f>ROUND(K109*L109,2)</f>
        <v>0.23</v>
      </c>
    </row>
    <row r="110" spans="1:13" x14ac:dyDescent="0.4">
      <c r="A110" s="11"/>
      <c r="B110" s="11"/>
      <c r="C110" s="11"/>
      <c r="D110" s="26"/>
      <c r="E110" s="11"/>
      <c r="F110" s="11"/>
      <c r="G110" s="11"/>
      <c r="H110" s="11"/>
      <c r="I110" s="11"/>
      <c r="J110" s="16" t="s">
        <v>126</v>
      </c>
      <c r="K110" s="13">
        <v>5.0000000000000001E-3</v>
      </c>
      <c r="L110" s="17">
        <f>SUM(M104:M109)</f>
        <v>100.19</v>
      </c>
      <c r="M110" s="17">
        <f>ROUND(K110*L110,2)</f>
        <v>0.5</v>
      </c>
    </row>
    <row r="111" spans="1:13" ht="1" customHeight="1" x14ac:dyDescent="0.4">
      <c r="A111" s="18"/>
      <c r="B111" s="18"/>
      <c r="C111" s="18"/>
      <c r="D111" s="27"/>
      <c r="E111" s="18"/>
      <c r="F111" s="18"/>
      <c r="G111" s="18"/>
      <c r="H111" s="18"/>
      <c r="I111" s="18"/>
      <c r="J111" s="18"/>
      <c r="K111" s="18"/>
      <c r="L111" s="18"/>
      <c r="M111" s="18"/>
    </row>
    <row r="112" spans="1:13" ht="21.45" x14ac:dyDescent="0.4">
      <c r="A112" s="10" t="s">
        <v>127</v>
      </c>
      <c r="B112" s="10" t="s">
        <v>110</v>
      </c>
      <c r="C112" s="10" t="s">
        <v>57</v>
      </c>
      <c r="D112" s="25" t="s">
        <v>128</v>
      </c>
      <c r="E112" s="11"/>
      <c r="F112" s="11"/>
      <c r="G112" s="11"/>
      <c r="H112" s="11"/>
      <c r="I112" s="11"/>
      <c r="J112" s="11"/>
      <c r="K112" s="13">
        <v>1.05</v>
      </c>
      <c r="L112" s="14">
        <v>48.31</v>
      </c>
      <c r="M112" s="12">
        <f>ROUND(K112*L112,2)</f>
        <v>50.73</v>
      </c>
    </row>
    <row r="113" spans="1:13" x14ac:dyDescent="0.4">
      <c r="A113" s="10" t="s">
        <v>59</v>
      </c>
      <c r="B113" s="10" t="s">
        <v>30</v>
      </c>
      <c r="C113" s="10" t="s">
        <v>25</v>
      </c>
      <c r="D113" s="25" t="s">
        <v>60</v>
      </c>
      <c r="E113" s="11"/>
      <c r="F113" s="11"/>
      <c r="G113" s="11"/>
      <c r="H113" s="11"/>
      <c r="I113" s="11"/>
      <c r="J113" s="11"/>
      <c r="K113" s="13">
        <v>0.1</v>
      </c>
      <c r="L113" s="14">
        <v>66.760000000000005</v>
      </c>
      <c r="M113" s="12">
        <f>ROUND(K113*L113,2)</f>
        <v>6.68</v>
      </c>
    </row>
    <row r="114" spans="1:13" x14ac:dyDescent="0.4">
      <c r="A114" s="10" t="s">
        <v>32</v>
      </c>
      <c r="B114" s="10" t="s">
        <v>33</v>
      </c>
      <c r="C114" s="10" t="s">
        <v>34</v>
      </c>
      <c r="D114" s="25" t="s">
        <v>35</v>
      </c>
      <c r="E114" s="11"/>
      <c r="F114" s="11"/>
      <c r="G114" s="11"/>
      <c r="H114" s="11"/>
      <c r="I114" s="11"/>
      <c r="J114" s="11"/>
      <c r="K114" s="13">
        <v>0.20499999999999999</v>
      </c>
      <c r="L114" s="14">
        <v>1.5</v>
      </c>
      <c r="M114" s="12">
        <f>ROUND(K114*L114,2)</f>
        <v>0.31</v>
      </c>
    </row>
    <row r="115" spans="1:13" x14ac:dyDescent="0.4">
      <c r="A115" s="11"/>
      <c r="B115" s="11"/>
      <c r="C115" s="11"/>
      <c r="D115" s="26"/>
      <c r="E115" s="11"/>
      <c r="F115" s="11"/>
      <c r="G115" s="11"/>
      <c r="H115" s="11"/>
      <c r="I115" s="11"/>
      <c r="J115" s="16" t="s">
        <v>129</v>
      </c>
      <c r="K115" s="13">
        <v>1.6</v>
      </c>
      <c r="L115" s="17">
        <f>M101+M102+M103+M112+M113+M114</f>
        <v>78.75</v>
      </c>
      <c r="M115" s="17">
        <f>ROUND(K115*L115,2)</f>
        <v>126</v>
      </c>
    </row>
    <row r="116" spans="1:13" ht="1" customHeight="1" x14ac:dyDescent="0.4">
      <c r="A116" s="18"/>
      <c r="B116" s="18"/>
      <c r="C116" s="18"/>
      <c r="D116" s="27"/>
      <c r="E116" s="18"/>
      <c r="F116" s="18"/>
      <c r="G116" s="18"/>
      <c r="H116" s="18"/>
      <c r="I116" s="18"/>
      <c r="J116" s="18"/>
      <c r="K116" s="18"/>
      <c r="L116" s="18"/>
      <c r="M116" s="18"/>
    </row>
    <row r="117" spans="1:13" ht="21.45" x14ac:dyDescent="0.4">
      <c r="A117" s="10" t="s">
        <v>130</v>
      </c>
      <c r="B117" s="10" t="s">
        <v>20</v>
      </c>
      <c r="C117" s="10" t="s">
        <v>103</v>
      </c>
      <c r="D117" s="25" t="s">
        <v>131</v>
      </c>
      <c r="E117" s="11"/>
      <c r="F117" s="11"/>
      <c r="G117" s="11"/>
      <c r="H117" s="11"/>
      <c r="I117" s="11"/>
      <c r="J117" s="11"/>
      <c r="K117" s="20">
        <f>K131</f>
        <v>6</v>
      </c>
      <c r="L117" s="12">
        <f>L131</f>
        <v>22.05</v>
      </c>
      <c r="M117" s="12">
        <f>M131</f>
        <v>132.30000000000001</v>
      </c>
    </row>
    <row r="118" spans="1:13" x14ac:dyDescent="0.4">
      <c r="A118" s="10" t="s">
        <v>23</v>
      </c>
      <c r="B118" s="10" t="s">
        <v>24</v>
      </c>
      <c r="C118" s="10" t="s">
        <v>25</v>
      </c>
      <c r="D118" s="25" t="s">
        <v>26</v>
      </c>
      <c r="E118" s="11"/>
      <c r="F118" s="11"/>
      <c r="G118" s="11"/>
      <c r="H118" s="11"/>
      <c r="I118" s="11"/>
      <c r="J118" s="11"/>
      <c r="K118" s="13">
        <v>0.3</v>
      </c>
      <c r="L118" s="14">
        <v>23.8</v>
      </c>
      <c r="M118" s="12">
        <f>ROUND(K118*L118,2)</f>
        <v>7.14</v>
      </c>
    </row>
    <row r="119" spans="1:13" x14ac:dyDescent="0.4">
      <c r="A119" s="10" t="s">
        <v>107</v>
      </c>
      <c r="B119" s="10" t="s">
        <v>24</v>
      </c>
      <c r="C119" s="10" t="s">
        <v>25</v>
      </c>
      <c r="D119" s="25" t="s">
        <v>108</v>
      </c>
      <c r="E119" s="11"/>
      <c r="F119" s="11"/>
      <c r="G119" s="11"/>
      <c r="H119" s="11"/>
      <c r="I119" s="11"/>
      <c r="J119" s="11"/>
      <c r="K119" s="13">
        <v>0.3</v>
      </c>
      <c r="L119" s="14">
        <v>27.53</v>
      </c>
      <c r="M119" s="12">
        <f>ROUND(K119*L119,2)</f>
        <v>8.26</v>
      </c>
    </row>
    <row r="120" spans="1:13" ht="32.15" x14ac:dyDescent="0.4">
      <c r="A120" s="10" t="s">
        <v>115</v>
      </c>
      <c r="B120" s="10" t="s">
        <v>20</v>
      </c>
      <c r="C120" s="10" t="s">
        <v>48</v>
      </c>
      <c r="D120" s="25" t="s">
        <v>116</v>
      </c>
      <c r="E120" s="11"/>
      <c r="F120" s="11"/>
      <c r="G120" s="11"/>
      <c r="H120" s="11"/>
      <c r="I120" s="11"/>
      <c r="J120" s="11"/>
      <c r="K120" s="20">
        <f>K127</f>
        <v>8.9999999999999993E-3</v>
      </c>
      <c r="L120" s="12">
        <f>L127</f>
        <v>100.19</v>
      </c>
      <c r="M120" s="12">
        <f>M127</f>
        <v>0.9</v>
      </c>
    </row>
    <row r="121" spans="1:13" x14ac:dyDescent="0.4">
      <c r="A121" s="10" t="s">
        <v>27</v>
      </c>
      <c r="B121" s="10" t="s">
        <v>24</v>
      </c>
      <c r="C121" s="10" t="s">
        <v>25</v>
      </c>
      <c r="D121" s="25" t="s">
        <v>28</v>
      </c>
      <c r="E121" s="11"/>
      <c r="F121" s="11"/>
      <c r="G121" s="11"/>
      <c r="H121" s="11"/>
      <c r="I121" s="11"/>
      <c r="J121" s="11"/>
      <c r="K121" s="13">
        <v>1</v>
      </c>
      <c r="L121" s="14">
        <v>23.03</v>
      </c>
      <c r="M121" s="12">
        <f>ROUND(K121*L121,2)</f>
        <v>23.03</v>
      </c>
    </row>
    <row r="122" spans="1:13" x14ac:dyDescent="0.4">
      <c r="A122" s="10" t="s">
        <v>117</v>
      </c>
      <c r="B122" s="10" t="s">
        <v>110</v>
      </c>
      <c r="C122" s="10" t="s">
        <v>48</v>
      </c>
      <c r="D122" s="25" t="s">
        <v>118</v>
      </c>
      <c r="E122" s="11"/>
      <c r="F122" s="11"/>
      <c r="G122" s="11"/>
      <c r="H122" s="11"/>
      <c r="I122" s="11"/>
      <c r="J122" s="11"/>
      <c r="K122" s="13">
        <v>0.2</v>
      </c>
      <c r="L122" s="14">
        <v>2.23</v>
      </c>
      <c r="M122" s="12">
        <f>ROUND(K122*L122,2)</f>
        <v>0.45</v>
      </c>
    </row>
    <row r="123" spans="1:13" x14ac:dyDescent="0.4">
      <c r="A123" s="10" t="s">
        <v>119</v>
      </c>
      <c r="B123" s="10" t="s">
        <v>110</v>
      </c>
      <c r="C123" s="10" t="s">
        <v>120</v>
      </c>
      <c r="D123" s="25" t="s">
        <v>121</v>
      </c>
      <c r="E123" s="11"/>
      <c r="F123" s="11"/>
      <c r="G123" s="11"/>
      <c r="H123" s="11"/>
      <c r="I123" s="11"/>
      <c r="J123" s="11"/>
      <c r="K123" s="13">
        <v>1.63</v>
      </c>
      <c r="L123" s="14">
        <v>22.79</v>
      </c>
      <c r="M123" s="12">
        <f>ROUND(K123*L123,2)</f>
        <v>37.15</v>
      </c>
    </row>
    <row r="124" spans="1:13" ht="21.45" x14ac:dyDescent="0.4">
      <c r="A124" s="10" t="s">
        <v>122</v>
      </c>
      <c r="B124" s="10" t="s">
        <v>110</v>
      </c>
      <c r="C124" s="10" t="s">
        <v>120</v>
      </c>
      <c r="D124" s="25" t="s">
        <v>123</v>
      </c>
      <c r="E124" s="11"/>
      <c r="F124" s="11"/>
      <c r="G124" s="11"/>
      <c r="H124" s="11"/>
      <c r="I124" s="11"/>
      <c r="J124" s="11"/>
      <c r="K124" s="13">
        <v>0.25</v>
      </c>
      <c r="L124" s="14">
        <v>151.05000000000001</v>
      </c>
      <c r="M124" s="12">
        <f>ROUND(K124*L124,2)</f>
        <v>37.76</v>
      </c>
    </row>
    <row r="125" spans="1:13" x14ac:dyDescent="0.4">
      <c r="A125" s="10" t="s">
        <v>124</v>
      </c>
      <c r="B125" s="10" t="s">
        <v>30</v>
      </c>
      <c r="C125" s="10" t="s">
        <v>25</v>
      </c>
      <c r="D125" s="25" t="s">
        <v>125</v>
      </c>
      <c r="E125" s="11"/>
      <c r="F125" s="11"/>
      <c r="G125" s="11"/>
      <c r="H125" s="11"/>
      <c r="I125" s="11"/>
      <c r="J125" s="11"/>
      <c r="K125" s="13">
        <v>0.7</v>
      </c>
      <c r="L125" s="14">
        <v>2.2400000000000002</v>
      </c>
      <c r="M125" s="12">
        <f>ROUND(K125*L125,2)</f>
        <v>1.57</v>
      </c>
    </row>
    <row r="126" spans="1:13" x14ac:dyDescent="0.4">
      <c r="A126" s="10" t="s">
        <v>69</v>
      </c>
      <c r="B126" s="10" t="s">
        <v>33</v>
      </c>
      <c r="C126" s="10" t="s">
        <v>34</v>
      </c>
      <c r="D126" s="25" t="s">
        <v>35</v>
      </c>
      <c r="E126" s="11"/>
      <c r="F126" s="11"/>
      <c r="G126" s="11"/>
      <c r="H126" s="11"/>
      <c r="I126" s="11"/>
      <c r="J126" s="11"/>
      <c r="K126" s="13">
        <v>0.23</v>
      </c>
      <c r="L126" s="14">
        <v>1</v>
      </c>
      <c r="M126" s="12">
        <f>ROUND(K126*L126,2)</f>
        <v>0.23</v>
      </c>
    </row>
    <row r="127" spans="1:13" x14ac:dyDescent="0.4">
      <c r="A127" s="11"/>
      <c r="B127" s="11"/>
      <c r="C127" s="11"/>
      <c r="D127" s="26"/>
      <c r="E127" s="11"/>
      <c r="F127" s="11"/>
      <c r="G127" s="11"/>
      <c r="H127" s="11"/>
      <c r="I127" s="11"/>
      <c r="J127" s="16" t="s">
        <v>126</v>
      </c>
      <c r="K127" s="13">
        <v>8.9999999999999993E-3</v>
      </c>
      <c r="L127" s="17">
        <f>SUM(M121:M126)</f>
        <v>100.19</v>
      </c>
      <c r="M127" s="17">
        <f>ROUND(K127*L127,2)</f>
        <v>0.9</v>
      </c>
    </row>
    <row r="128" spans="1:13" ht="1" customHeight="1" x14ac:dyDescent="0.4">
      <c r="A128" s="18"/>
      <c r="B128" s="18"/>
      <c r="C128" s="18"/>
      <c r="D128" s="27"/>
      <c r="E128" s="18"/>
      <c r="F128" s="18"/>
      <c r="G128" s="18"/>
      <c r="H128" s="18"/>
      <c r="I128" s="18"/>
      <c r="J128" s="18"/>
      <c r="K128" s="18"/>
      <c r="L128" s="18"/>
      <c r="M128" s="18"/>
    </row>
    <row r="129" spans="1:13" ht="21.45" x14ac:dyDescent="0.4">
      <c r="A129" s="10" t="s">
        <v>132</v>
      </c>
      <c r="B129" s="10" t="s">
        <v>110</v>
      </c>
      <c r="C129" s="10" t="s">
        <v>103</v>
      </c>
      <c r="D129" s="25" t="s">
        <v>133</v>
      </c>
      <c r="E129" s="11"/>
      <c r="F129" s="11"/>
      <c r="G129" s="11"/>
      <c r="H129" s="11"/>
      <c r="I129" s="11"/>
      <c r="J129" s="11"/>
      <c r="K129" s="13">
        <v>1</v>
      </c>
      <c r="L129" s="14">
        <v>5.52</v>
      </c>
      <c r="M129" s="12">
        <f>ROUND(K129*L129,2)</f>
        <v>5.52</v>
      </c>
    </row>
    <row r="130" spans="1:13" x14ac:dyDescent="0.4">
      <c r="A130" s="10" t="s">
        <v>32</v>
      </c>
      <c r="B130" s="10" t="s">
        <v>33</v>
      </c>
      <c r="C130" s="10" t="s">
        <v>34</v>
      </c>
      <c r="D130" s="25" t="s">
        <v>35</v>
      </c>
      <c r="E130" s="11"/>
      <c r="F130" s="11"/>
      <c r="G130" s="11"/>
      <c r="H130" s="11"/>
      <c r="I130" s="11"/>
      <c r="J130" s="11"/>
      <c r="K130" s="13">
        <v>0.154</v>
      </c>
      <c r="L130" s="14">
        <v>1.5</v>
      </c>
      <c r="M130" s="12">
        <f>ROUND(K130*L130,2)</f>
        <v>0.23</v>
      </c>
    </row>
    <row r="131" spans="1:13" x14ac:dyDescent="0.4">
      <c r="A131" s="11"/>
      <c r="B131" s="11"/>
      <c r="C131" s="11"/>
      <c r="D131" s="26"/>
      <c r="E131" s="11"/>
      <c r="F131" s="11"/>
      <c r="G131" s="11"/>
      <c r="H131" s="11"/>
      <c r="I131" s="11"/>
      <c r="J131" s="16" t="s">
        <v>134</v>
      </c>
      <c r="K131" s="13">
        <v>6</v>
      </c>
      <c r="L131" s="17">
        <f>M118+M119+M120+M129+M130</f>
        <v>22.05</v>
      </c>
      <c r="M131" s="17">
        <f>ROUND(K131*L131,2)</f>
        <v>132.30000000000001</v>
      </c>
    </row>
    <row r="132" spans="1:13" ht="1" customHeight="1" x14ac:dyDescent="0.4">
      <c r="A132" s="18"/>
      <c r="B132" s="18"/>
      <c r="C132" s="18"/>
      <c r="D132" s="27"/>
      <c r="E132" s="18"/>
      <c r="F132" s="18"/>
      <c r="G132" s="18"/>
      <c r="H132" s="18"/>
      <c r="I132" s="18"/>
      <c r="J132" s="18"/>
      <c r="K132" s="18"/>
      <c r="L132" s="18"/>
      <c r="M132" s="18"/>
    </row>
    <row r="133" spans="1:13" ht="32.15" x14ac:dyDescent="0.4">
      <c r="A133" s="10" t="s">
        <v>135</v>
      </c>
      <c r="B133" s="10" t="s">
        <v>20</v>
      </c>
      <c r="C133" s="10" t="s">
        <v>103</v>
      </c>
      <c r="D133" s="25" t="s">
        <v>136</v>
      </c>
      <c r="E133" s="11"/>
      <c r="F133" s="11"/>
      <c r="G133" s="11"/>
      <c r="H133" s="11"/>
      <c r="I133" s="11"/>
      <c r="J133" s="11"/>
      <c r="K133" s="20">
        <f>K139</f>
        <v>1</v>
      </c>
      <c r="L133" s="12">
        <f>L139</f>
        <v>237.33</v>
      </c>
      <c r="M133" s="12">
        <f>M139</f>
        <v>237.33</v>
      </c>
    </row>
    <row r="134" spans="1:13" x14ac:dyDescent="0.4">
      <c r="A134" s="10" t="s">
        <v>23</v>
      </c>
      <c r="B134" s="10" t="s">
        <v>24</v>
      </c>
      <c r="C134" s="10" t="s">
        <v>25</v>
      </c>
      <c r="D134" s="25" t="s">
        <v>26</v>
      </c>
      <c r="E134" s="11"/>
      <c r="F134" s="11"/>
      <c r="G134" s="11"/>
      <c r="H134" s="11"/>
      <c r="I134" s="11"/>
      <c r="J134" s="11"/>
      <c r="K134" s="13">
        <v>0.41</v>
      </c>
      <c r="L134" s="14">
        <v>23.8</v>
      </c>
      <c r="M134" s="12">
        <f>ROUND(K134*L134,2)</f>
        <v>9.76</v>
      </c>
    </row>
    <row r="135" spans="1:13" x14ac:dyDescent="0.4">
      <c r="A135" s="10" t="s">
        <v>107</v>
      </c>
      <c r="B135" s="10" t="s">
        <v>24</v>
      </c>
      <c r="C135" s="10" t="s">
        <v>25</v>
      </c>
      <c r="D135" s="25" t="s">
        <v>108</v>
      </c>
      <c r="E135" s="11"/>
      <c r="F135" s="11"/>
      <c r="G135" s="11"/>
      <c r="H135" s="11"/>
      <c r="I135" s="11"/>
      <c r="J135" s="11"/>
      <c r="K135" s="13">
        <v>0.41</v>
      </c>
      <c r="L135" s="14">
        <v>27.53</v>
      </c>
      <c r="M135" s="12">
        <f>ROUND(K135*L135,2)</f>
        <v>11.29</v>
      </c>
    </row>
    <row r="136" spans="1:13" ht="21.45" x14ac:dyDescent="0.4">
      <c r="A136" s="10" t="s">
        <v>137</v>
      </c>
      <c r="B136" s="10" t="s">
        <v>110</v>
      </c>
      <c r="C136" s="10" t="s">
        <v>120</v>
      </c>
      <c r="D136" s="25" t="s">
        <v>138</v>
      </c>
      <c r="E136" s="11"/>
      <c r="F136" s="11"/>
      <c r="G136" s="11"/>
      <c r="H136" s="11"/>
      <c r="I136" s="11"/>
      <c r="J136" s="11"/>
      <c r="K136" s="13">
        <v>3.5999999999999997E-2</v>
      </c>
      <c r="L136" s="14">
        <v>49.37</v>
      </c>
      <c r="M136" s="12">
        <f>ROUND(K136*L136,2)</f>
        <v>1.78</v>
      </c>
    </row>
    <row r="137" spans="1:13" ht="21.45" x14ac:dyDescent="0.4">
      <c r="A137" s="10" t="s">
        <v>139</v>
      </c>
      <c r="B137" s="10" t="s">
        <v>110</v>
      </c>
      <c r="C137" s="10" t="s">
        <v>103</v>
      </c>
      <c r="D137" s="25" t="s">
        <v>140</v>
      </c>
      <c r="E137" s="11"/>
      <c r="F137" s="11"/>
      <c r="G137" s="11"/>
      <c r="H137" s="11"/>
      <c r="I137" s="11"/>
      <c r="J137" s="11"/>
      <c r="K137" s="13">
        <v>1</v>
      </c>
      <c r="L137" s="14">
        <v>214.18</v>
      </c>
      <c r="M137" s="12">
        <f>ROUND(K137*L137,2)</f>
        <v>214.18</v>
      </c>
    </row>
    <row r="138" spans="1:13" x14ac:dyDescent="0.4">
      <c r="A138" s="10" t="s">
        <v>32</v>
      </c>
      <c r="B138" s="10" t="s">
        <v>33</v>
      </c>
      <c r="C138" s="10" t="s">
        <v>34</v>
      </c>
      <c r="D138" s="25" t="s">
        <v>35</v>
      </c>
      <c r="E138" s="11"/>
      <c r="F138" s="11"/>
      <c r="G138" s="11"/>
      <c r="H138" s="11"/>
      <c r="I138" s="11"/>
      <c r="J138" s="11"/>
      <c r="K138" s="13">
        <v>0.21099999999999999</v>
      </c>
      <c r="L138" s="14">
        <v>1.5</v>
      </c>
      <c r="M138" s="12">
        <f>ROUND(K138*L138,2)</f>
        <v>0.32</v>
      </c>
    </row>
    <row r="139" spans="1:13" x14ac:dyDescent="0.4">
      <c r="A139" s="11"/>
      <c r="B139" s="11"/>
      <c r="C139" s="11"/>
      <c r="D139" s="26"/>
      <c r="E139" s="11"/>
      <c r="F139" s="11"/>
      <c r="G139" s="11"/>
      <c r="H139" s="11"/>
      <c r="I139" s="11"/>
      <c r="J139" s="16" t="s">
        <v>141</v>
      </c>
      <c r="K139" s="13">
        <v>1</v>
      </c>
      <c r="L139" s="17">
        <f>SUM(M134:M138)</f>
        <v>237.33</v>
      </c>
      <c r="M139" s="17">
        <f>ROUND(K139*L139,2)</f>
        <v>237.33</v>
      </c>
    </row>
    <row r="140" spans="1:13" ht="1" customHeight="1" x14ac:dyDescent="0.4">
      <c r="A140" s="18"/>
      <c r="B140" s="18"/>
      <c r="C140" s="18"/>
      <c r="D140" s="27"/>
      <c r="E140" s="18"/>
      <c r="F140" s="18"/>
      <c r="G140" s="18"/>
      <c r="H140" s="18"/>
      <c r="I140" s="18"/>
      <c r="J140" s="18"/>
      <c r="K140" s="18"/>
      <c r="L140" s="18"/>
      <c r="M140" s="18"/>
    </row>
    <row r="141" spans="1:13" x14ac:dyDescent="0.4">
      <c r="A141" s="11"/>
      <c r="B141" s="11"/>
      <c r="C141" s="10" t="s">
        <v>36</v>
      </c>
      <c r="D141" s="26"/>
      <c r="E141" s="10" t="s">
        <v>142</v>
      </c>
      <c r="F141" s="15">
        <v>8</v>
      </c>
      <c r="G141" s="14">
        <v>0</v>
      </c>
      <c r="H141" s="14">
        <v>0</v>
      </c>
      <c r="I141" s="14">
        <v>0</v>
      </c>
      <c r="J141" s="12">
        <f>OR(F141&lt;&gt;0,G141&lt;&gt;0,H141&lt;&gt;0,I141&lt;&gt;0)*(F141 + (F141 = 0))*(G141 + (G141 = 0))*(H141 + (H141 = 0))*(I141 + (I141 = 0))</f>
        <v>8</v>
      </c>
      <c r="K141" s="11"/>
      <c r="L141" s="11"/>
      <c r="M141" s="11"/>
    </row>
    <row r="142" spans="1:13" x14ac:dyDescent="0.4">
      <c r="A142" s="11"/>
      <c r="B142" s="11"/>
      <c r="C142" s="11"/>
      <c r="D142" s="26"/>
      <c r="E142" s="11"/>
      <c r="F142" s="11"/>
      <c r="G142" s="11"/>
      <c r="H142" s="11"/>
      <c r="I142" s="11"/>
      <c r="J142" s="16" t="s">
        <v>143</v>
      </c>
      <c r="K142" s="17">
        <f>J141</f>
        <v>8</v>
      </c>
      <c r="L142" s="17">
        <f>M93+M100+M117+M133</f>
        <v>582.87</v>
      </c>
      <c r="M142" s="17">
        <f>ROUND(K142*L142,2)</f>
        <v>4662.96</v>
      </c>
    </row>
    <row r="143" spans="1:13" ht="1" customHeight="1" x14ac:dyDescent="0.4">
      <c r="A143" s="18"/>
      <c r="B143" s="18"/>
      <c r="C143" s="18"/>
      <c r="D143" s="27"/>
      <c r="E143" s="18"/>
      <c r="F143" s="18"/>
      <c r="G143" s="18"/>
      <c r="H143" s="18"/>
      <c r="I143" s="18"/>
      <c r="J143" s="18"/>
      <c r="K143" s="18"/>
      <c r="L143" s="18"/>
      <c r="M143" s="18"/>
    </row>
    <row r="144" spans="1:13" ht="42.9" x14ac:dyDescent="0.4">
      <c r="A144" s="9" t="s">
        <v>144</v>
      </c>
      <c r="B144" s="10" t="s">
        <v>20</v>
      </c>
      <c r="C144" s="10" t="s">
        <v>57</v>
      </c>
      <c r="D144" s="25" t="s">
        <v>145</v>
      </c>
      <c r="E144" s="11"/>
      <c r="F144" s="11"/>
      <c r="G144" s="11"/>
      <c r="H144" s="11"/>
      <c r="I144" s="11"/>
      <c r="J144" s="11"/>
      <c r="K144" s="12">
        <f>K160</f>
        <v>202</v>
      </c>
      <c r="L144" s="12">
        <f>L160</f>
        <v>76.010000000000005</v>
      </c>
      <c r="M144" s="12">
        <f>M160</f>
        <v>15354.02</v>
      </c>
    </row>
    <row r="145" spans="1:13" x14ac:dyDescent="0.4">
      <c r="A145" s="10" t="s">
        <v>23</v>
      </c>
      <c r="B145" s="10" t="s">
        <v>24</v>
      </c>
      <c r="C145" s="10" t="s">
        <v>25</v>
      </c>
      <c r="D145" s="25" t="s">
        <v>26</v>
      </c>
      <c r="E145" s="11"/>
      <c r="F145" s="11"/>
      <c r="G145" s="11"/>
      <c r="H145" s="11"/>
      <c r="I145" s="11"/>
      <c r="J145" s="11"/>
      <c r="K145" s="13">
        <v>0.85499999999999998</v>
      </c>
      <c r="L145" s="14">
        <v>23.8</v>
      </c>
      <c r="M145" s="12">
        <f>ROUND(K145*L145,2)</f>
        <v>20.350000000000001</v>
      </c>
    </row>
    <row r="146" spans="1:13" x14ac:dyDescent="0.4">
      <c r="A146" s="10" t="s">
        <v>27</v>
      </c>
      <c r="B146" s="10" t="s">
        <v>24</v>
      </c>
      <c r="C146" s="10" t="s">
        <v>25</v>
      </c>
      <c r="D146" s="25" t="s">
        <v>28</v>
      </c>
      <c r="E146" s="11"/>
      <c r="F146" s="11"/>
      <c r="G146" s="11"/>
      <c r="H146" s="11"/>
      <c r="I146" s="11"/>
      <c r="J146" s="11"/>
      <c r="K146" s="13">
        <v>0.17</v>
      </c>
      <c r="L146" s="14">
        <v>23.03</v>
      </c>
      <c r="M146" s="12">
        <f>ROUND(K146*L146,2)</f>
        <v>3.92</v>
      </c>
    </row>
    <row r="147" spans="1:13" x14ac:dyDescent="0.4">
      <c r="A147" s="10" t="s">
        <v>146</v>
      </c>
      <c r="B147" s="10" t="s">
        <v>24</v>
      </c>
      <c r="C147" s="10" t="s">
        <v>25</v>
      </c>
      <c r="D147" s="25" t="s">
        <v>147</v>
      </c>
      <c r="E147" s="11"/>
      <c r="F147" s="11"/>
      <c r="G147" s="11"/>
      <c r="H147" s="11"/>
      <c r="I147" s="11"/>
      <c r="J147" s="11"/>
      <c r="K147" s="13">
        <v>0.42799999999999999</v>
      </c>
      <c r="L147" s="14">
        <v>27.53</v>
      </c>
      <c r="M147" s="12">
        <f>ROUND(K147*L147,2)</f>
        <v>11.78</v>
      </c>
    </row>
    <row r="148" spans="1:13" x14ac:dyDescent="0.4">
      <c r="A148" s="10" t="s">
        <v>148</v>
      </c>
      <c r="B148" s="10" t="s">
        <v>110</v>
      </c>
      <c r="C148" s="10" t="s">
        <v>120</v>
      </c>
      <c r="D148" s="25" t="s">
        <v>149</v>
      </c>
      <c r="E148" s="11"/>
      <c r="F148" s="11"/>
      <c r="G148" s="11"/>
      <c r="H148" s="11"/>
      <c r="I148" s="11"/>
      <c r="J148" s="11"/>
      <c r="K148" s="13">
        <v>0.80900000000000005</v>
      </c>
      <c r="L148" s="14">
        <v>22.3</v>
      </c>
      <c r="M148" s="12">
        <f>ROUND(K148*L148,2)</f>
        <v>18.04</v>
      </c>
    </row>
    <row r="149" spans="1:13" x14ac:dyDescent="0.4">
      <c r="A149" s="10" t="s">
        <v>150</v>
      </c>
      <c r="B149" s="10" t="s">
        <v>110</v>
      </c>
      <c r="C149" s="10" t="s">
        <v>48</v>
      </c>
      <c r="D149" s="25" t="s">
        <v>151</v>
      </c>
      <c r="E149" s="11"/>
      <c r="F149" s="11"/>
      <c r="G149" s="11"/>
      <c r="H149" s="11"/>
      <c r="I149" s="11"/>
      <c r="J149" s="11"/>
      <c r="K149" s="13">
        <v>0.12</v>
      </c>
      <c r="L149" s="14">
        <v>99.97</v>
      </c>
      <c r="M149" s="12">
        <f>ROUND(K149*L149,2)</f>
        <v>12</v>
      </c>
    </row>
    <row r="150" spans="1:13" ht="42.9" x14ac:dyDescent="0.4">
      <c r="A150" s="10" t="s">
        <v>152</v>
      </c>
      <c r="B150" s="10" t="s">
        <v>110</v>
      </c>
      <c r="C150" s="10" t="s">
        <v>57</v>
      </c>
      <c r="D150" s="25" t="s">
        <v>153</v>
      </c>
      <c r="E150" s="11"/>
      <c r="F150" s="11"/>
      <c r="G150" s="11"/>
      <c r="H150" s="11"/>
      <c r="I150" s="11"/>
      <c r="J150" s="11"/>
      <c r="K150" s="13">
        <v>1.02</v>
      </c>
      <c r="L150" s="14">
        <v>0</v>
      </c>
      <c r="M150" s="12">
        <f>ROUND(K150*L150,2)</f>
        <v>0</v>
      </c>
    </row>
    <row r="151" spans="1:13" x14ac:dyDescent="0.4">
      <c r="A151" s="10" t="s">
        <v>154</v>
      </c>
      <c r="B151" s="10" t="s">
        <v>30</v>
      </c>
      <c r="C151" s="10" t="s">
        <v>25</v>
      </c>
      <c r="D151" s="25" t="s">
        <v>155</v>
      </c>
      <c r="E151" s="11"/>
      <c r="F151" s="11"/>
      <c r="G151" s="11"/>
      <c r="H151" s="11"/>
      <c r="I151" s="11"/>
      <c r="J151" s="11"/>
      <c r="K151" s="13">
        <v>0.17</v>
      </c>
      <c r="L151" s="14">
        <v>6.09</v>
      </c>
      <c r="M151" s="12">
        <f>ROUND(K151*L151,2)</f>
        <v>1.04</v>
      </c>
    </row>
    <row r="152" spans="1:13" x14ac:dyDescent="0.4">
      <c r="A152" s="10" t="s">
        <v>59</v>
      </c>
      <c r="B152" s="10" t="s">
        <v>30</v>
      </c>
      <c r="C152" s="10" t="s">
        <v>25</v>
      </c>
      <c r="D152" s="25" t="s">
        <v>60</v>
      </c>
      <c r="E152" s="11"/>
      <c r="F152" s="11"/>
      <c r="G152" s="11"/>
      <c r="H152" s="11"/>
      <c r="I152" s="11"/>
      <c r="J152" s="11"/>
      <c r="K152" s="13">
        <v>6.8000000000000005E-2</v>
      </c>
      <c r="L152" s="14">
        <v>66.760000000000005</v>
      </c>
      <c r="M152" s="12">
        <f>ROUND(K152*L152,2)</f>
        <v>4.54</v>
      </c>
    </row>
    <row r="153" spans="1:13" x14ac:dyDescent="0.4">
      <c r="A153" s="10" t="s">
        <v>156</v>
      </c>
      <c r="B153" s="10" t="s">
        <v>30</v>
      </c>
      <c r="C153" s="10" t="s">
        <v>25</v>
      </c>
      <c r="D153" s="25" t="s">
        <v>157</v>
      </c>
      <c r="E153" s="11"/>
      <c r="F153" s="11"/>
      <c r="G153" s="11"/>
      <c r="H153" s="11"/>
      <c r="I153" s="11"/>
      <c r="J153" s="11"/>
      <c r="K153" s="13">
        <v>5.6000000000000001E-2</v>
      </c>
      <c r="L153" s="14">
        <v>67.88</v>
      </c>
      <c r="M153" s="12">
        <f>ROUND(K153*L153,2)</f>
        <v>3.8</v>
      </c>
    </row>
    <row r="154" spans="1:13" x14ac:dyDescent="0.4">
      <c r="A154" s="10" t="s">
        <v>32</v>
      </c>
      <c r="B154" s="10" t="s">
        <v>33</v>
      </c>
      <c r="C154" s="10" t="s">
        <v>34</v>
      </c>
      <c r="D154" s="25" t="s">
        <v>35</v>
      </c>
      <c r="E154" s="11"/>
      <c r="F154" s="11"/>
      <c r="G154" s="11"/>
      <c r="H154" s="11"/>
      <c r="I154" s="11"/>
      <c r="J154" s="11"/>
      <c r="K154" s="13">
        <v>0.36099999999999999</v>
      </c>
      <c r="L154" s="14">
        <v>1.5</v>
      </c>
      <c r="M154" s="12">
        <f>ROUND(K154*L154,2)</f>
        <v>0.54</v>
      </c>
    </row>
    <row r="155" spans="1:13" x14ac:dyDescent="0.4">
      <c r="A155" s="11"/>
      <c r="B155" s="11"/>
      <c r="C155" s="10" t="s">
        <v>36</v>
      </c>
      <c r="D155" s="26"/>
      <c r="E155" s="10" t="s">
        <v>158</v>
      </c>
      <c r="F155" s="15"/>
      <c r="G155" s="14"/>
      <c r="H155" s="14"/>
      <c r="I155" s="14"/>
      <c r="J155" s="12">
        <f>OR(F155&lt;&gt;0,G155&lt;&gt;0,H155&lt;&gt;0,I155&lt;&gt;0)*(F155 + (F155 = 0))*(G155 + (G155 = 0))*(H155 + (H155 = 0))*(I155 + (I155 = 0))</f>
        <v>0</v>
      </c>
      <c r="K155" s="11"/>
      <c r="L155" s="11"/>
      <c r="M155" s="11"/>
    </row>
    <row r="156" spans="1:13" x14ac:dyDescent="0.4">
      <c r="A156" s="11"/>
      <c r="B156" s="11"/>
      <c r="C156" s="10" t="s">
        <v>36</v>
      </c>
      <c r="D156" s="26"/>
      <c r="E156" s="10" t="s">
        <v>159</v>
      </c>
      <c r="F156" s="15">
        <v>1</v>
      </c>
      <c r="G156" s="14">
        <v>47</v>
      </c>
      <c r="H156" s="14">
        <v>0</v>
      </c>
      <c r="I156" s="14">
        <v>0</v>
      </c>
      <c r="J156" s="12">
        <f>OR(F156&lt;&gt;0,G156&lt;&gt;0,H156&lt;&gt;0,I156&lt;&gt;0)*(F156 + (F156 = 0))*(G156 + (G156 = 0))*(H156 + (H156 = 0))*(I156 + (I156 = 0))</f>
        <v>47</v>
      </c>
      <c r="K156" s="11"/>
      <c r="L156" s="11"/>
      <c r="M156" s="11"/>
    </row>
    <row r="157" spans="1:13" x14ac:dyDescent="0.4">
      <c r="A157" s="11"/>
      <c r="B157" s="11"/>
      <c r="C157" s="10" t="s">
        <v>36</v>
      </c>
      <c r="D157" s="26"/>
      <c r="E157" s="10" t="s">
        <v>160</v>
      </c>
      <c r="F157" s="15">
        <v>1</v>
      </c>
      <c r="G157" s="14">
        <v>95</v>
      </c>
      <c r="H157" s="14">
        <v>0</v>
      </c>
      <c r="I157" s="14">
        <v>0</v>
      </c>
      <c r="J157" s="12">
        <f>OR(F157&lt;&gt;0,G157&lt;&gt;0,H157&lt;&gt;0,I157&lt;&gt;0)*(F157 + (F157 = 0))*(G157 + (G157 = 0))*(H157 + (H157 = 0))*(I157 + (I157 = 0))</f>
        <v>95</v>
      </c>
      <c r="K157" s="11"/>
      <c r="L157" s="11"/>
      <c r="M157" s="11"/>
    </row>
    <row r="158" spans="1:13" x14ac:dyDescent="0.4">
      <c r="A158" s="11"/>
      <c r="B158" s="11"/>
      <c r="C158" s="10" t="s">
        <v>36</v>
      </c>
      <c r="D158" s="26"/>
      <c r="E158" s="10" t="s">
        <v>80</v>
      </c>
      <c r="F158" s="15">
        <v>1</v>
      </c>
      <c r="G158" s="14">
        <v>35</v>
      </c>
      <c r="H158" s="14">
        <v>0</v>
      </c>
      <c r="I158" s="14">
        <v>0</v>
      </c>
      <c r="J158" s="12">
        <f>OR(F158&lt;&gt;0,G158&lt;&gt;0,H158&lt;&gt;0,I158&lt;&gt;0)*(F158 + (F158 = 0))*(G158 + (G158 = 0))*(H158 + (H158 = 0))*(I158 + (I158 = 0))</f>
        <v>35</v>
      </c>
      <c r="K158" s="11"/>
      <c r="L158" s="11"/>
      <c r="M158" s="11"/>
    </row>
    <row r="159" spans="1:13" x14ac:dyDescent="0.4">
      <c r="A159" s="11"/>
      <c r="B159" s="11"/>
      <c r="C159" s="10" t="s">
        <v>36</v>
      </c>
      <c r="D159" s="26"/>
      <c r="E159" s="10" t="s">
        <v>161</v>
      </c>
      <c r="F159" s="15">
        <v>1</v>
      </c>
      <c r="G159" s="14">
        <v>25</v>
      </c>
      <c r="H159" s="14">
        <v>0</v>
      </c>
      <c r="I159" s="14">
        <v>0</v>
      </c>
      <c r="J159" s="12">
        <f>OR(F159&lt;&gt;0,G159&lt;&gt;0,H159&lt;&gt;0,I159&lt;&gt;0)*(F159 + (F159 = 0))*(G159 + (G159 = 0))*(H159 + (H159 = 0))*(I159 + (I159 = 0))</f>
        <v>25</v>
      </c>
      <c r="K159" s="11"/>
      <c r="L159" s="11"/>
      <c r="M159" s="11"/>
    </row>
    <row r="160" spans="1:13" x14ac:dyDescent="0.4">
      <c r="A160" s="11"/>
      <c r="B160" s="11"/>
      <c r="C160" s="11"/>
      <c r="D160" s="26"/>
      <c r="E160" s="11"/>
      <c r="F160" s="11"/>
      <c r="G160" s="11"/>
      <c r="H160" s="11"/>
      <c r="I160" s="11"/>
      <c r="J160" s="16" t="s">
        <v>162</v>
      </c>
      <c r="K160" s="17">
        <f>SUM(J155:J159)</f>
        <v>202</v>
      </c>
      <c r="L160" s="17">
        <f>SUM(M145:M154)</f>
        <v>76.010000000000005</v>
      </c>
      <c r="M160" s="17">
        <f>ROUND(K160*L160,2)</f>
        <v>15354.02</v>
      </c>
    </row>
    <row r="161" spans="1:13" ht="1" customHeight="1" x14ac:dyDescent="0.4">
      <c r="A161" s="18"/>
      <c r="B161" s="18"/>
      <c r="C161" s="18"/>
      <c r="D161" s="27"/>
      <c r="E161" s="18"/>
      <c r="F161" s="18"/>
      <c r="G161" s="18"/>
      <c r="H161" s="18"/>
      <c r="I161" s="18"/>
      <c r="J161" s="18"/>
      <c r="K161" s="18"/>
      <c r="L161" s="18"/>
      <c r="M161" s="18"/>
    </row>
    <row r="162" spans="1:13" ht="42.9" x14ac:dyDescent="0.4">
      <c r="A162" s="9" t="s">
        <v>163</v>
      </c>
      <c r="B162" s="10" t="s">
        <v>20</v>
      </c>
      <c r="C162" s="10" t="s">
        <v>103</v>
      </c>
      <c r="D162" s="25" t="s">
        <v>164</v>
      </c>
      <c r="E162" s="11"/>
      <c r="F162" s="11"/>
      <c r="G162" s="11"/>
      <c r="H162" s="11"/>
      <c r="I162" s="11"/>
      <c r="J162" s="11"/>
      <c r="K162" s="12">
        <f>K170</f>
        <v>7</v>
      </c>
      <c r="L162" s="12">
        <f>L170</f>
        <v>139.13999999999999</v>
      </c>
      <c r="M162" s="12">
        <f>M170</f>
        <v>973.98</v>
      </c>
    </row>
    <row r="163" spans="1:13" x14ac:dyDescent="0.4">
      <c r="A163" s="10" t="s">
        <v>23</v>
      </c>
      <c r="B163" s="10" t="s">
        <v>24</v>
      </c>
      <c r="C163" s="10" t="s">
        <v>25</v>
      </c>
      <c r="D163" s="25" t="s">
        <v>26</v>
      </c>
      <c r="E163" s="11"/>
      <c r="F163" s="11"/>
      <c r="G163" s="11"/>
      <c r="H163" s="11"/>
      <c r="I163" s="11"/>
      <c r="J163" s="11"/>
      <c r="K163" s="13">
        <v>2.06</v>
      </c>
      <c r="L163" s="14">
        <v>23.8</v>
      </c>
      <c r="M163" s="12">
        <f>ROUND(K163*L163,2)</f>
        <v>49.03</v>
      </c>
    </row>
    <row r="164" spans="1:13" x14ac:dyDescent="0.4">
      <c r="A164" s="10" t="s">
        <v>107</v>
      </c>
      <c r="B164" s="10" t="s">
        <v>24</v>
      </c>
      <c r="C164" s="10" t="s">
        <v>25</v>
      </c>
      <c r="D164" s="25" t="s">
        <v>108</v>
      </c>
      <c r="E164" s="11"/>
      <c r="F164" s="11"/>
      <c r="G164" s="11"/>
      <c r="H164" s="11"/>
      <c r="I164" s="11"/>
      <c r="J164" s="11"/>
      <c r="K164" s="13">
        <v>2.06</v>
      </c>
      <c r="L164" s="14">
        <v>27.53</v>
      </c>
      <c r="M164" s="12">
        <f>ROUND(K164*L164,2)</f>
        <v>56.71</v>
      </c>
    </row>
    <row r="165" spans="1:13" ht="32.15" x14ac:dyDescent="0.4">
      <c r="A165" s="10" t="s">
        <v>109</v>
      </c>
      <c r="B165" s="10" t="s">
        <v>110</v>
      </c>
      <c r="C165" s="10" t="s">
        <v>48</v>
      </c>
      <c r="D165" s="25" t="s">
        <v>111</v>
      </c>
      <c r="E165" s="11"/>
      <c r="F165" s="11"/>
      <c r="G165" s="11"/>
      <c r="H165" s="11"/>
      <c r="I165" s="11"/>
      <c r="J165" s="11"/>
      <c r="K165" s="13">
        <v>0.27400000000000002</v>
      </c>
      <c r="L165" s="14">
        <v>105</v>
      </c>
      <c r="M165" s="12">
        <f>ROUND(K165*L165,2)</f>
        <v>28.77</v>
      </c>
    </row>
    <row r="166" spans="1:13" ht="21.45" x14ac:dyDescent="0.4">
      <c r="A166" s="10" t="s">
        <v>165</v>
      </c>
      <c r="B166" s="10" t="s">
        <v>110</v>
      </c>
      <c r="C166" s="10" t="s">
        <v>103</v>
      </c>
      <c r="D166" s="25" t="s">
        <v>166</v>
      </c>
      <c r="E166" s="11"/>
      <c r="F166" s="11"/>
      <c r="G166" s="11"/>
      <c r="H166" s="11"/>
      <c r="I166" s="11"/>
      <c r="J166" s="11"/>
      <c r="K166" s="13">
        <v>1.0069999999999999</v>
      </c>
      <c r="L166" s="14">
        <v>1.2</v>
      </c>
      <c r="M166" s="12">
        <f>ROUND(K166*L166,2)</f>
        <v>1.21</v>
      </c>
    </row>
    <row r="167" spans="1:13" x14ac:dyDescent="0.4">
      <c r="A167" s="10" t="s">
        <v>167</v>
      </c>
      <c r="B167" s="10" t="s">
        <v>110</v>
      </c>
      <c r="C167" s="10" t="s">
        <v>168</v>
      </c>
      <c r="D167" s="25" t="s">
        <v>169</v>
      </c>
      <c r="E167" s="11"/>
      <c r="F167" s="11"/>
      <c r="G167" s="11"/>
      <c r="H167" s="11"/>
      <c r="I167" s="11"/>
      <c r="J167" s="11"/>
      <c r="K167" s="13">
        <v>0.56000000000000005</v>
      </c>
      <c r="L167" s="14">
        <v>3.26</v>
      </c>
      <c r="M167" s="12">
        <f>ROUND(K167*L167,2)</f>
        <v>1.83</v>
      </c>
    </row>
    <row r="168" spans="1:13" x14ac:dyDescent="0.4">
      <c r="A168" s="10" t="s">
        <v>32</v>
      </c>
      <c r="B168" s="10" t="s">
        <v>33</v>
      </c>
      <c r="C168" s="10" t="s">
        <v>34</v>
      </c>
      <c r="D168" s="25" t="s">
        <v>35</v>
      </c>
      <c r="E168" s="11"/>
      <c r="F168" s="11"/>
      <c r="G168" s="11"/>
      <c r="H168" s="11"/>
      <c r="I168" s="11"/>
      <c r="J168" s="11"/>
      <c r="K168" s="13">
        <v>1.0569999999999999</v>
      </c>
      <c r="L168" s="14">
        <v>1.5</v>
      </c>
      <c r="M168" s="12">
        <f>ROUND(K168*L168,2)</f>
        <v>1.59</v>
      </c>
    </row>
    <row r="169" spans="1:13" x14ac:dyDescent="0.4">
      <c r="A169" s="11"/>
      <c r="B169" s="11"/>
      <c r="C169" s="10" t="s">
        <v>36</v>
      </c>
      <c r="D169" s="26"/>
      <c r="E169" s="10" t="s">
        <v>170</v>
      </c>
      <c r="F169" s="15">
        <v>7</v>
      </c>
      <c r="G169" s="14">
        <v>0</v>
      </c>
      <c r="H169" s="14">
        <v>0</v>
      </c>
      <c r="I169" s="14">
        <v>0</v>
      </c>
      <c r="J169" s="12">
        <f>OR(F169&lt;&gt;0,G169&lt;&gt;0,H169&lt;&gt;0,I169&lt;&gt;0)*(F169 + (F169 = 0))*(G169 + (G169 = 0))*(H169 + (H169 = 0))*(I169 + (I169 = 0))</f>
        <v>7</v>
      </c>
      <c r="K169" s="11"/>
      <c r="L169" s="11"/>
      <c r="M169" s="11"/>
    </row>
    <row r="170" spans="1:13" x14ac:dyDescent="0.4">
      <c r="A170" s="11"/>
      <c r="B170" s="11"/>
      <c r="C170" s="11"/>
      <c r="D170" s="26"/>
      <c r="E170" s="11"/>
      <c r="F170" s="11"/>
      <c r="G170" s="11"/>
      <c r="H170" s="11"/>
      <c r="I170" s="11"/>
      <c r="J170" s="16" t="s">
        <v>171</v>
      </c>
      <c r="K170" s="17">
        <f>J169</f>
        <v>7</v>
      </c>
      <c r="L170" s="17">
        <f>SUM(M163:M168)</f>
        <v>139.13999999999999</v>
      </c>
      <c r="M170" s="17">
        <f>ROUND(K170*L170,2)</f>
        <v>973.98</v>
      </c>
    </row>
    <row r="171" spans="1:13" ht="1" customHeight="1" x14ac:dyDescent="0.4">
      <c r="A171" s="18"/>
      <c r="B171" s="18"/>
      <c r="C171" s="18"/>
      <c r="D171" s="27"/>
      <c r="E171" s="18"/>
      <c r="F171" s="18"/>
      <c r="G171" s="18"/>
      <c r="H171" s="18"/>
      <c r="I171" s="18"/>
      <c r="J171" s="18"/>
      <c r="K171" s="18"/>
      <c r="L171" s="18"/>
      <c r="M171" s="18"/>
    </row>
    <row r="172" spans="1:13" ht="42.9" x14ac:dyDescent="0.4">
      <c r="A172" s="9" t="s">
        <v>172</v>
      </c>
      <c r="B172" s="10" t="s">
        <v>20</v>
      </c>
      <c r="C172" s="10" t="s">
        <v>103</v>
      </c>
      <c r="D172" s="25" t="s">
        <v>173</v>
      </c>
      <c r="E172" s="11"/>
      <c r="F172" s="11"/>
      <c r="G172" s="11"/>
      <c r="H172" s="11"/>
      <c r="I172" s="11"/>
      <c r="J172" s="11"/>
      <c r="K172" s="12">
        <f>K179</f>
        <v>7</v>
      </c>
      <c r="L172" s="12">
        <f>L179</f>
        <v>117.56</v>
      </c>
      <c r="M172" s="12">
        <f>M179</f>
        <v>822.92</v>
      </c>
    </row>
    <row r="173" spans="1:13" x14ac:dyDescent="0.4">
      <c r="A173" s="10" t="s">
        <v>23</v>
      </c>
      <c r="B173" s="10" t="s">
        <v>24</v>
      </c>
      <c r="C173" s="10" t="s">
        <v>25</v>
      </c>
      <c r="D173" s="25" t="s">
        <v>26</v>
      </c>
      <c r="E173" s="11"/>
      <c r="F173" s="11"/>
      <c r="G173" s="11"/>
      <c r="H173" s="11"/>
      <c r="I173" s="11"/>
      <c r="J173" s="11"/>
      <c r="K173" s="13">
        <v>0.82399999999999995</v>
      </c>
      <c r="L173" s="14">
        <v>23.8</v>
      </c>
      <c r="M173" s="12">
        <f>ROUND(K173*L173,2)</f>
        <v>19.61</v>
      </c>
    </row>
    <row r="174" spans="1:13" x14ac:dyDescent="0.4">
      <c r="A174" s="10" t="s">
        <v>107</v>
      </c>
      <c r="B174" s="10" t="s">
        <v>24</v>
      </c>
      <c r="C174" s="10" t="s">
        <v>25</v>
      </c>
      <c r="D174" s="25" t="s">
        <v>108</v>
      </c>
      <c r="E174" s="11"/>
      <c r="F174" s="11"/>
      <c r="G174" s="11"/>
      <c r="H174" s="11"/>
      <c r="I174" s="11"/>
      <c r="J174" s="11"/>
      <c r="K174" s="13">
        <v>0.82399999999999995</v>
      </c>
      <c r="L174" s="14">
        <v>27.53</v>
      </c>
      <c r="M174" s="12">
        <f>ROUND(K174*L174,2)</f>
        <v>22.68</v>
      </c>
    </row>
    <row r="175" spans="1:13" ht="21.45" x14ac:dyDescent="0.4">
      <c r="A175" s="10" t="s">
        <v>137</v>
      </c>
      <c r="B175" s="10" t="s">
        <v>110</v>
      </c>
      <c r="C175" s="10" t="s">
        <v>120</v>
      </c>
      <c r="D175" s="25" t="s">
        <v>138</v>
      </c>
      <c r="E175" s="11"/>
      <c r="F175" s="11"/>
      <c r="G175" s="11"/>
      <c r="H175" s="11"/>
      <c r="I175" s="11"/>
      <c r="J175" s="11"/>
      <c r="K175" s="13">
        <v>0.04</v>
      </c>
      <c r="L175" s="14">
        <v>49.37</v>
      </c>
      <c r="M175" s="12">
        <f>ROUND(K175*L175,2)</f>
        <v>1.97</v>
      </c>
    </row>
    <row r="176" spans="1:13" ht="21.45" x14ac:dyDescent="0.4">
      <c r="A176" s="10" t="s">
        <v>174</v>
      </c>
      <c r="B176" s="10" t="s">
        <v>110</v>
      </c>
      <c r="C176" s="10" t="s">
        <v>103</v>
      </c>
      <c r="D176" s="25" t="s">
        <v>175</v>
      </c>
      <c r="E176" s="11"/>
      <c r="F176" s="11"/>
      <c r="G176" s="11"/>
      <c r="H176" s="11"/>
      <c r="I176" s="11"/>
      <c r="J176" s="11"/>
      <c r="K176" s="13">
        <v>1</v>
      </c>
      <c r="L176" s="14">
        <v>72.67</v>
      </c>
      <c r="M176" s="12">
        <f>ROUND(K176*L176,2)</f>
        <v>72.67</v>
      </c>
    </row>
    <row r="177" spans="1:13" x14ac:dyDescent="0.4">
      <c r="A177" s="10" t="s">
        <v>32</v>
      </c>
      <c r="B177" s="10" t="s">
        <v>33</v>
      </c>
      <c r="C177" s="10" t="s">
        <v>34</v>
      </c>
      <c r="D177" s="25" t="s">
        <v>35</v>
      </c>
      <c r="E177" s="11"/>
      <c r="F177" s="11"/>
      <c r="G177" s="11"/>
      <c r="H177" s="11"/>
      <c r="I177" s="11"/>
      <c r="J177" s="11"/>
      <c r="K177" s="13">
        <v>0.42299999999999999</v>
      </c>
      <c r="L177" s="14">
        <v>1.5</v>
      </c>
      <c r="M177" s="12">
        <f>ROUND(K177*L177,2)</f>
        <v>0.63</v>
      </c>
    </row>
    <row r="178" spans="1:13" x14ac:dyDescent="0.4">
      <c r="A178" s="11"/>
      <c r="B178" s="11"/>
      <c r="C178" s="10" t="s">
        <v>36</v>
      </c>
      <c r="D178" s="26"/>
      <c r="E178" s="10" t="s">
        <v>176</v>
      </c>
      <c r="F178" s="15">
        <v>7</v>
      </c>
      <c r="G178" s="14">
        <v>0</v>
      </c>
      <c r="H178" s="14">
        <v>0</v>
      </c>
      <c r="I178" s="14">
        <v>0</v>
      </c>
      <c r="J178" s="12">
        <f>OR(F178&lt;&gt;0,G178&lt;&gt;0,H178&lt;&gt;0,I178&lt;&gt;0)*(F178 + (F178 = 0))*(G178 + (G178 = 0))*(H178 + (H178 = 0))*(I178 + (I178 = 0))</f>
        <v>7</v>
      </c>
      <c r="K178" s="11"/>
      <c r="L178" s="11"/>
      <c r="M178" s="11"/>
    </row>
    <row r="179" spans="1:13" x14ac:dyDescent="0.4">
      <c r="A179" s="11"/>
      <c r="B179" s="11"/>
      <c r="C179" s="11"/>
      <c r="D179" s="26"/>
      <c r="E179" s="11"/>
      <c r="F179" s="11"/>
      <c r="G179" s="11"/>
      <c r="H179" s="11"/>
      <c r="I179" s="11"/>
      <c r="J179" s="16" t="s">
        <v>177</v>
      </c>
      <c r="K179" s="17">
        <f>J178</f>
        <v>7</v>
      </c>
      <c r="L179" s="17">
        <f>SUM(M173:M177)</f>
        <v>117.56</v>
      </c>
      <c r="M179" s="17">
        <f>ROUND(K179*L179,2)</f>
        <v>822.92</v>
      </c>
    </row>
    <row r="180" spans="1:13" ht="1" customHeight="1" x14ac:dyDescent="0.4">
      <c r="A180" s="18"/>
      <c r="B180" s="18"/>
      <c r="C180" s="18"/>
      <c r="D180" s="27"/>
      <c r="E180" s="18"/>
      <c r="F180" s="18"/>
      <c r="G180" s="18"/>
      <c r="H180" s="18"/>
      <c r="I180" s="18"/>
      <c r="J180" s="18"/>
      <c r="K180" s="18"/>
      <c r="L180" s="18"/>
      <c r="M180" s="18"/>
    </row>
    <row r="181" spans="1:13" x14ac:dyDescent="0.4">
      <c r="A181" s="9" t="s">
        <v>178</v>
      </c>
      <c r="B181" s="10" t="s">
        <v>20</v>
      </c>
      <c r="C181" s="10" t="s">
        <v>57</v>
      </c>
      <c r="D181" s="25" t="s">
        <v>179</v>
      </c>
      <c r="E181" s="11"/>
      <c r="F181" s="11"/>
      <c r="G181" s="11"/>
      <c r="H181" s="11"/>
      <c r="I181" s="11"/>
      <c r="J181" s="11"/>
      <c r="K181" s="12">
        <f>K191</f>
        <v>11</v>
      </c>
      <c r="L181" s="12">
        <f>L191</f>
        <v>565.29999999999995</v>
      </c>
      <c r="M181" s="12">
        <f>M191</f>
        <v>6218.3</v>
      </c>
    </row>
    <row r="182" spans="1:13" ht="21.45" x14ac:dyDescent="0.4">
      <c r="A182" s="10" t="s">
        <v>180</v>
      </c>
      <c r="B182" s="10" t="s">
        <v>110</v>
      </c>
      <c r="C182" s="10" t="s">
        <v>181</v>
      </c>
      <c r="D182" s="25" t="s">
        <v>182</v>
      </c>
      <c r="E182" s="11"/>
      <c r="F182" s="11"/>
      <c r="G182" s="11"/>
      <c r="H182" s="11"/>
      <c r="I182" s="11"/>
      <c r="J182" s="11"/>
      <c r="K182" s="13">
        <v>0.156</v>
      </c>
      <c r="L182" s="14">
        <v>98.27</v>
      </c>
      <c r="M182" s="12">
        <f>ROUND(K182*L182,2)</f>
        <v>15.33</v>
      </c>
    </row>
    <row r="183" spans="1:13" ht="42.9" x14ac:dyDescent="0.4">
      <c r="A183" s="10" t="s">
        <v>183</v>
      </c>
      <c r="B183" s="10" t="s">
        <v>110</v>
      </c>
      <c r="C183" s="10" t="s">
        <v>184</v>
      </c>
      <c r="D183" s="25" t="s">
        <v>185</v>
      </c>
      <c r="E183" s="11"/>
      <c r="F183" s="11"/>
      <c r="G183" s="11"/>
      <c r="H183" s="11"/>
      <c r="I183" s="11"/>
      <c r="J183" s="11"/>
      <c r="K183" s="13">
        <v>1</v>
      </c>
      <c r="L183" s="14">
        <v>484.79</v>
      </c>
      <c r="M183" s="12">
        <f>ROUND(K183*L183,2)</f>
        <v>484.79</v>
      </c>
    </row>
    <row r="184" spans="1:13" ht="32.15" x14ac:dyDescent="0.4">
      <c r="A184" s="10" t="s">
        <v>186</v>
      </c>
      <c r="B184" s="10" t="s">
        <v>110</v>
      </c>
      <c r="C184" s="10" t="s">
        <v>184</v>
      </c>
      <c r="D184" s="25" t="s">
        <v>187</v>
      </c>
      <c r="E184" s="11"/>
      <c r="F184" s="11"/>
      <c r="G184" s="11"/>
      <c r="H184" s="11"/>
      <c r="I184" s="11"/>
      <c r="J184" s="11"/>
      <c r="K184" s="13">
        <v>0.2</v>
      </c>
      <c r="L184" s="14">
        <v>146.86000000000001</v>
      </c>
      <c r="M184" s="12">
        <f>ROUND(K184*L184,2)</f>
        <v>29.37</v>
      </c>
    </row>
    <row r="185" spans="1:13" x14ac:dyDescent="0.4">
      <c r="A185" s="10" t="s">
        <v>188</v>
      </c>
      <c r="B185" s="10" t="s">
        <v>24</v>
      </c>
      <c r="C185" s="10" t="s">
        <v>25</v>
      </c>
      <c r="D185" s="25" t="s">
        <v>189</v>
      </c>
      <c r="E185" s="11"/>
      <c r="F185" s="11"/>
      <c r="G185" s="11"/>
      <c r="H185" s="11"/>
      <c r="I185" s="11"/>
      <c r="J185" s="11"/>
      <c r="K185" s="13">
        <v>0.52800000000000002</v>
      </c>
      <c r="L185" s="14">
        <v>32.43</v>
      </c>
      <c r="M185" s="12">
        <f>ROUND(K185*L185,2)</f>
        <v>17.12</v>
      </c>
    </row>
    <row r="186" spans="1:13" x14ac:dyDescent="0.4">
      <c r="A186" s="10" t="s">
        <v>190</v>
      </c>
      <c r="B186" s="10" t="s">
        <v>24</v>
      </c>
      <c r="C186" s="10" t="s">
        <v>25</v>
      </c>
      <c r="D186" s="25" t="s">
        <v>191</v>
      </c>
      <c r="E186" s="11"/>
      <c r="F186" s="11"/>
      <c r="G186" s="11"/>
      <c r="H186" s="11"/>
      <c r="I186" s="11"/>
      <c r="J186" s="11"/>
      <c r="K186" s="13">
        <v>0.26400000000000001</v>
      </c>
      <c r="L186" s="14">
        <v>28.84</v>
      </c>
      <c r="M186" s="12">
        <f>ROUND(K186*L186,2)</f>
        <v>7.61</v>
      </c>
    </row>
    <row r="187" spans="1:13" x14ac:dyDescent="0.4">
      <c r="A187" s="10" t="s">
        <v>192</v>
      </c>
      <c r="B187" s="10" t="s">
        <v>33</v>
      </c>
      <c r="C187" s="10" t="s">
        <v>34</v>
      </c>
      <c r="D187" s="25" t="s">
        <v>193</v>
      </c>
      <c r="E187" s="11"/>
      <c r="F187" s="11"/>
      <c r="G187" s="11"/>
      <c r="H187" s="11"/>
      <c r="I187" s="11"/>
      <c r="J187" s="11"/>
      <c r="K187" s="13">
        <v>5.5419999999999998</v>
      </c>
      <c r="L187" s="14">
        <v>2</v>
      </c>
      <c r="M187" s="12">
        <f>ROUND(K187*L187,2)</f>
        <v>11.08</v>
      </c>
    </row>
    <row r="188" spans="1:13" x14ac:dyDescent="0.4">
      <c r="A188" s="11"/>
      <c r="B188" s="11"/>
      <c r="C188" s="10" t="s">
        <v>36</v>
      </c>
      <c r="D188" s="26"/>
      <c r="E188" s="10" t="s">
        <v>194</v>
      </c>
      <c r="F188" s="15"/>
      <c r="G188" s="14"/>
      <c r="H188" s="14"/>
      <c r="I188" s="14"/>
      <c r="J188" s="12">
        <f>OR(F188&lt;&gt;0,G188&lt;&gt;0,H188&lt;&gt;0,I188&lt;&gt;0)*(F188 + (F188 = 0))*(G188 + (G188 = 0))*(H188 + (H188 = 0))*(I188 + (I188 = 0))</f>
        <v>0</v>
      </c>
      <c r="K188" s="11"/>
      <c r="L188" s="11"/>
      <c r="M188" s="11"/>
    </row>
    <row r="189" spans="1:13" x14ac:dyDescent="0.4">
      <c r="A189" s="11"/>
      <c r="B189" s="11"/>
      <c r="C189" s="10" t="s">
        <v>36</v>
      </c>
      <c r="D189" s="26"/>
      <c r="E189" s="10" t="s">
        <v>195</v>
      </c>
      <c r="F189" s="15">
        <v>8</v>
      </c>
      <c r="G189" s="14">
        <v>0</v>
      </c>
      <c r="H189" s="14">
        <v>0</v>
      </c>
      <c r="I189" s="14">
        <v>0</v>
      </c>
      <c r="J189" s="12">
        <f>OR(F189&lt;&gt;0,G189&lt;&gt;0,H189&lt;&gt;0,I189&lt;&gt;0)*(F189 + (F189 = 0))*(G189 + (G189 = 0))*(H189 + (H189 = 0))*(I189 + (I189 = 0))</f>
        <v>8</v>
      </c>
      <c r="K189" s="11"/>
      <c r="L189" s="11"/>
      <c r="M189" s="11"/>
    </row>
    <row r="190" spans="1:13" x14ac:dyDescent="0.4">
      <c r="A190" s="11"/>
      <c r="B190" s="11"/>
      <c r="C190" s="10" t="s">
        <v>36</v>
      </c>
      <c r="D190" s="26"/>
      <c r="E190" s="10" t="s">
        <v>196</v>
      </c>
      <c r="F190" s="15">
        <v>3</v>
      </c>
      <c r="G190" s="14">
        <v>0</v>
      </c>
      <c r="H190" s="14">
        <v>0</v>
      </c>
      <c r="I190" s="14">
        <v>0</v>
      </c>
      <c r="J190" s="12">
        <f>OR(F190&lt;&gt;0,G190&lt;&gt;0,H190&lt;&gt;0,I190&lt;&gt;0)*(F190 + (F190 = 0))*(G190 + (G190 = 0))*(H190 + (H190 = 0))*(I190 + (I190 = 0))</f>
        <v>3</v>
      </c>
      <c r="K190" s="11"/>
      <c r="L190" s="11"/>
      <c r="M190" s="11"/>
    </row>
    <row r="191" spans="1:13" x14ac:dyDescent="0.4">
      <c r="A191" s="11"/>
      <c r="B191" s="11"/>
      <c r="C191" s="11"/>
      <c r="D191" s="26"/>
      <c r="E191" s="11"/>
      <c r="F191" s="11"/>
      <c r="G191" s="11"/>
      <c r="H191" s="11"/>
      <c r="I191" s="11"/>
      <c r="J191" s="16" t="s">
        <v>197</v>
      </c>
      <c r="K191" s="17">
        <f>SUM(J188:J190)</f>
        <v>11</v>
      </c>
      <c r="L191" s="17">
        <f>SUM(M182:M187)</f>
        <v>565.29999999999995</v>
      </c>
      <c r="M191" s="17">
        <f>ROUND(K191*L191,2)</f>
        <v>6218.3</v>
      </c>
    </row>
    <row r="192" spans="1:13" ht="1" customHeight="1" x14ac:dyDescent="0.4">
      <c r="A192" s="18"/>
      <c r="B192" s="18"/>
      <c r="C192" s="18"/>
      <c r="D192" s="27"/>
      <c r="E192" s="18"/>
      <c r="F192" s="18"/>
      <c r="G192" s="18"/>
      <c r="H192" s="18"/>
      <c r="I192" s="18"/>
      <c r="J192" s="18"/>
      <c r="K192" s="18"/>
      <c r="L192" s="18"/>
      <c r="M192" s="18"/>
    </row>
    <row r="193" spans="1:13" ht="32.15" x14ac:dyDescent="0.4">
      <c r="A193" s="9" t="s">
        <v>198</v>
      </c>
      <c r="B193" s="10" t="s">
        <v>20</v>
      </c>
      <c r="C193" s="10" t="s">
        <v>103</v>
      </c>
      <c r="D193" s="25" t="s">
        <v>199</v>
      </c>
      <c r="E193" s="11"/>
      <c r="F193" s="11"/>
      <c r="G193" s="11"/>
      <c r="H193" s="11"/>
      <c r="I193" s="11"/>
      <c r="J193" s="11"/>
      <c r="K193" s="12">
        <f>K200</f>
        <v>36</v>
      </c>
      <c r="L193" s="12">
        <f>L200</f>
        <v>59.67</v>
      </c>
      <c r="M193" s="12">
        <f>M200</f>
        <v>2148.12</v>
      </c>
    </row>
    <row r="194" spans="1:13" x14ac:dyDescent="0.4">
      <c r="A194" s="10" t="s">
        <v>23</v>
      </c>
      <c r="B194" s="10" t="s">
        <v>24</v>
      </c>
      <c r="C194" s="10" t="s">
        <v>25</v>
      </c>
      <c r="D194" s="25" t="s">
        <v>26</v>
      </c>
      <c r="E194" s="11"/>
      <c r="F194" s="11"/>
      <c r="G194" s="11"/>
      <c r="H194" s="11"/>
      <c r="I194" s="11"/>
      <c r="J194" s="11"/>
      <c r="K194" s="13">
        <v>0.15</v>
      </c>
      <c r="L194" s="14">
        <v>23.8</v>
      </c>
      <c r="M194" s="12">
        <f>ROUND(K194*L194,2)</f>
        <v>3.57</v>
      </c>
    </row>
    <row r="195" spans="1:13" x14ac:dyDescent="0.4">
      <c r="A195" s="10" t="s">
        <v>146</v>
      </c>
      <c r="B195" s="10" t="s">
        <v>24</v>
      </c>
      <c r="C195" s="10" t="s">
        <v>25</v>
      </c>
      <c r="D195" s="25" t="s">
        <v>147</v>
      </c>
      <c r="E195" s="11"/>
      <c r="F195" s="11"/>
      <c r="G195" s="11"/>
      <c r="H195" s="11"/>
      <c r="I195" s="11"/>
      <c r="J195" s="11"/>
      <c r="K195" s="13">
        <v>0.15</v>
      </c>
      <c r="L195" s="14">
        <v>27.53</v>
      </c>
      <c r="M195" s="12">
        <f>ROUND(K195*L195,2)</f>
        <v>4.13</v>
      </c>
    </row>
    <row r="196" spans="1:13" x14ac:dyDescent="0.4">
      <c r="A196" s="10" t="s">
        <v>200</v>
      </c>
      <c r="B196" s="10" t="s">
        <v>110</v>
      </c>
      <c r="C196" s="10" t="s">
        <v>201</v>
      </c>
      <c r="D196" s="25" t="s">
        <v>202</v>
      </c>
      <c r="E196" s="11"/>
      <c r="F196" s="11"/>
      <c r="G196" s="11"/>
      <c r="H196" s="11"/>
      <c r="I196" s="11"/>
      <c r="J196" s="11"/>
      <c r="K196" s="13">
        <v>0.1</v>
      </c>
      <c r="L196" s="14">
        <v>6.68</v>
      </c>
      <c r="M196" s="12">
        <f>ROUND(K196*L196,2)</f>
        <v>0.67</v>
      </c>
    </row>
    <row r="197" spans="1:13" ht="32.15" x14ac:dyDescent="0.4">
      <c r="A197" s="10" t="s">
        <v>203</v>
      </c>
      <c r="B197" s="10" t="s">
        <v>110</v>
      </c>
      <c r="C197" s="10" t="s">
        <v>103</v>
      </c>
      <c r="D197" s="25" t="s">
        <v>204</v>
      </c>
      <c r="E197" s="11"/>
      <c r="F197" s="11"/>
      <c r="G197" s="11"/>
      <c r="H197" s="11"/>
      <c r="I197" s="11"/>
      <c r="J197" s="11"/>
      <c r="K197" s="13">
        <v>1</v>
      </c>
      <c r="L197" s="14">
        <v>51.3</v>
      </c>
      <c r="M197" s="12">
        <f>ROUND(K197*L197,2)</f>
        <v>51.3</v>
      </c>
    </row>
    <row r="198" spans="1:13" x14ac:dyDescent="0.4">
      <c r="A198" s="11"/>
      <c r="B198" s="11"/>
      <c r="C198" s="10" t="s">
        <v>36</v>
      </c>
      <c r="D198" s="26"/>
      <c r="E198" s="10" t="s">
        <v>205</v>
      </c>
      <c r="F198" s="15">
        <v>28</v>
      </c>
      <c r="G198" s="14">
        <v>0</v>
      </c>
      <c r="H198" s="14">
        <v>0</v>
      </c>
      <c r="I198" s="14">
        <v>0</v>
      </c>
      <c r="J198" s="12">
        <f>OR(F198&lt;&gt;0,G198&lt;&gt;0,H198&lt;&gt;0,I198&lt;&gt;0)*(F198 + (F198 = 0))*(G198 + (G198 = 0))*(H198 + (H198 = 0))*(I198 + (I198 = 0))</f>
        <v>28</v>
      </c>
      <c r="K198" s="11"/>
      <c r="L198" s="11"/>
      <c r="M198" s="11"/>
    </row>
    <row r="199" spans="1:13" x14ac:dyDescent="0.4">
      <c r="A199" s="11"/>
      <c r="B199" s="11"/>
      <c r="C199" s="10" t="s">
        <v>36</v>
      </c>
      <c r="D199" s="26"/>
      <c r="E199" s="10" t="s">
        <v>206</v>
      </c>
      <c r="F199" s="15">
        <v>8</v>
      </c>
      <c r="G199" s="14">
        <v>0</v>
      </c>
      <c r="H199" s="14">
        <v>0</v>
      </c>
      <c r="I199" s="14">
        <v>0</v>
      </c>
      <c r="J199" s="12">
        <f>OR(F199&lt;&gt;0,G199&lt;&gt;0,H199&lt;&gt;0,I199&lt;&gt;0)*(F199 + (F199 = 0))*(G199 + (G199 = 0))*(H199 + (H199 = 0))*(I199 + (I199 = 0))</f>
        <v>8</v>
      </c>
      <c r="K199" s="11"/>
      <c r="L199" s="11"/>
      <c r="M199" s="11"/>
    </row>
    <row r="200" spans="1:13" x14ac:dyDescent="0.4">
      <c r="A200" s="11"/>
      <c r="B200" s="11"/>
      <c r="C200" s="11"/>
      <c r="D200" s="26"/>
      <c r="E200" s="11"/>
      <c r="F200" s="11"/>
      <c r="G200" s="11"/>
      <c r="H200" s="11"/>
      <c r="I200" s="11"/>
      <c r="J200" s="16" t="s">
        <v>207</v>
      </c>
      <c r="K200" s="17">
        <f>SUM(J198:J199)</f>
        <v>36</v>
      </c>
      <c r="L200" s="17">
        <f>SUM(M194:M197)</f>
        <v>59.67</v>
      </c>
      <c r="M200" s="17">
        <f>ROUND(K200*L200,2)</f>
        <v>2148.12</v>
      </c>
    </row>
    <row r="201" spans="1:13" ht="1" customHeight="1" x14ac:dyDescent="0.4">
      <c r="A201" s="18"/>
      <c r="B201" s="18"/>
      <c r="C201" s="18"/>
      <c r="D201" s="27"/>
      <c r="E201" s="18"/>
      <c r="F201" s="18"/>
      <c r="G201" s="18"/>
      <c r="H201" s="18"/>
      <c r="I201" s="18"/>
      <c r="J201" s="18"/>
      <c r="K201" s="18"/>
      <c r="L201" s="18"/>
      <c r="M201" s="18"/>
    </row>
    <row r="202" spans="1:13" x14ac:dyDescent="0.4">
      <c r="A202" s="11"/>
      <c r="B202" s="11"/>
      <c r="C202" s="11"/>
      <c r="D202" s="26"/>
      <c r="E202" s="11"/>
      <c r="F202" s="11"/>
      <c r="G202" s="11"/>
      <c r="H202" s="11"/>
      <c r="I202" s="11"/>
      <c r="J202" s="16" t="s">
        <v>208</v>
      </c>
      <c r="K202" s="19">
        <v>1</v>
      </c>
      <c r="L202" s="17">
        <f>M92+M144+M162+M172+M181+M193</f>
        <v>30180.3</v>
      </c>
      <c r="M202" s="17">
        <f>ROUND(K202*L202,2)</f>
        <v>30180.3</v>
      </c>
    </row>
    <row r="203" spans="1:13" ht="1" customHeight="1" x14ac:dyDescent="0.4">
      <c r="A203" s="18"/>
      <c r="B203" s="18"/>
      <c r="C203" s="18"/>
      <c r="D203" s="27"/>
      <c r="E203" s="18"/>
      <c r="F203" s="18"/>
      <c r="G203" s="18"/>
      <c r="H203" s="18"/>
      <c r="I203" s="18"/>
      <c r="J203" s="18"/>
      <c r="K203" s="18"/>
      <c r="L203" s="18"/>
      <c r="M203" s="18"/>
    </row>
    <row r="204" spans="1:13" x14ac:dyDescent="0.4">
      <c r="A204" s="5" t="s">
        <v>209</v>
      </c>
      <c r="B204" s="5" t="s">
        <v>16</v>
      </c>
      <c r="C204" s="5" t="s">
        <v>17</v>
      </c>
      <c r="D204" s="24" t="s">
        <v>210</v>
      </c>
      <c r="E204" s="6"/>
      <c r="F204" s="6"/>
      <c r="G204" s="6"/>
      <c r="H204" s="6"/>
      <c r="I204" s="6"/>
      <c r="J204" s="6"/>
      <c r="K204" s="7">
        <f>K321</f>
        <v>1</v>
      </c>
      <c r="L204" s="8">
        <f>L321</f>
        <v>110795.44</v>
      </c>
      <c r="M204" s="8">
        <f>M321</f>
        <v>110795.44</v>
      </c>
    </row>
    <row r="205" spans="1:13" ht="42.9" x14ac:dyDescent="0.4">
      <c r="A205" s="9" t="s">
        <v>211</v>
      </c>
      <c r="B205" s="10" t="s">
        <v>20</v>
      </c>
      <c r="C205" s="10" t="s">
        <v>48</v>
      </c>
      <c r="D205" s="25" t="s">
        <v>212</v>
      </c>
      <c r="E205" s="11"/>
      <c r="F205" s="11"/>
      <c r="G205" s="11"/>
      <c r="H205" s="11"/>
      <c r="I205" s="11"/>
      <c r="J205" s="11"/>
      <c r="K205" s="12">
        <f>K218</f>
        <v>95.1</v>
      </c>
      <c r="L205" s="12">
        <f>L218</f>
        <v>46.37</v>
      </c>
      <c r="M205" s="12">
        <f>M218</f>
        <v>4409.79</v>
      </c>
    </row>
    <row r="206" spans="1:13" x14ac:dyDescent="0.4">
      <c r="A206" s="10" t="s">
        <v>23</v>
      </c>
      <c r="B206" s="10" t="s">
        <v>24</v>
      </c>
      <c r="C206" s="10" t="s">
        <v>25</v>
      </c>
      <c r="D206" s="25" t="s">
        <v>26</v>
      </c>
      <c r="E206" s="11"/>
      <c r="F206" s="11"/>
      <c r="G206" s="11"/>
      <c r="H206" s="11"/>
      <c r="I206" s="11"/>
      <c r="J206" s="11"/>
      <c r="K206" s="13">
        <v>9.4E-2</v>
      </c>
      <c r="L206" s="14">
        <v>23.8</v>
      </c>
      <c r="M206" s="12">
        <f>ROUND(K206*L206,2)</f>
        <v>2.2400000000000002</v>
      </c>
    </row>
    <row r="207" spans="1:13" x14ac:dyDescent="0.4">
      <c r="A207" s="10" t="s">
        <v>117</v>
      </c>
      <c r="B207" s="10" t="s">
        <v>110</v>
      </c>
      <c r="C207" s="10" t="s">
        <v>48</v>
      </c>
      <c r="D207" s="25" t="s">
        <v>118</v>
      </c>
      <c r="E207" s="11"/>
      <c r="F207" s="11"/>
      <c r="G207" s="11"/>
      <c r="H207" s="11"/>
      <c r="I207" s="11"/>
      <c r="J207" s="11"/>
      <c r="K207" s="13">
        <v>0.05</v>
      </c>
      <c r="L207" s="14">
        <v>2.23</v>
      </c>
      <c r="M207" s="12">
        <f>ROUND(K207*L207,2)</f>
        <v>0.11</v>
      </c>
    </row>
    <row r="208" spans="1:13" x14ac:dyDescent="0.4">
      <c r="A208" s="10" t="s">
        <v>213</v>
      </c>
      <c r="B208" s="10" t="s">
        <v>110</v>
      </c>
      <c r="C208" s="10" t="s">
        <v>48</v>
      </c>
      <c r="D208" s="25" t="s">
        <v>214</v>
      </c>
      <c r="E208" s="11"/>
      <c r="F208" s="11"/>
      <c r="G208" s="11"/>
      <c r="H208" s="11"/>
      <c r="I208" s="11"/>
      <c r="J208" s="11"/>
      <c r="K208" s="13">
        <v>1.1499999999999999</v>
      </c>
      <c r="L208" s="14">
        <v>25.66</v>
      </c>
      <c r="M208" s="12">
        <f>ROUND(K208*L208,2)</f>
        <v>29.51</v>
      </c>
    </row>
    <row r="209" spans="1:13" x14ac:dyDescent="0.4">
      <c r="A209" s="10" t="s">
        <v>215</v>
      </c>
      <c r="B209" s="10" t="s">
        <v>30</v>
      </c>
      <c r="C209" s="10" t="s">
        <v>25</v>
      </c>
      <c r="D209" s="25" t="s">
        <v>216</v>
      </c>
      <c r="E209" s="11"/>
      <c r="F209" s="11"/>
      <c r="G209" s="11"/>
      <c r="H209" s="11"/>
      <c r="I209" s="11"/>
      <c r="J209" s="11"/>
      <c r="K209" s="13">
        <v>5.6000000000000001E-2</v>
      </c>
      <c r="L209" s="14">
        <v>87.34</v>
      </c>
      <c r="M209" s="12">
        <f>ROUND(K209*L209,2)</f>
        <v>4.8899999999999997</v>
      </c>
    </row>
    <row r="210" spans="1:13" x14ac:dyDescent="0.4">
      <c r="A210" s="10" t="s">
        <v>217</v>
      </c>
      <c r="B210" s="10" t="s">
        <v>30</v>
      </c>
      <c r="C210" s="10" t="s">
        <v>25</v>
      </c>
      <c r="D210" s="25" t="s">
        <v>218</v>
      </c>
      <c r="E210" s="11"/>
      <c r="F210" s="11"/>
      <c r="G210" s="11"/>
      <c r="H210" s="11"/>
      <c r="I210" s="11"/>
      <c r="J210" s="11"/>
      <c r="K210" s="13">
        <v>6.6000000000000003E-2</v>
      </c>
      <c r="L210" s="14">
        <v>98.59</v>
      </c>
      <c r="M210" s="12">
        <f>ROUND(K210*L210,2)</f>
        <v>6.51</v>
      </c>
    </row>
    <row r="211" spans="1:13" x14ac:dyDescent="0.4">
      <c r="A211" s="10" t="s">
        <v>219</v>
      </c>
      <c r="B211" s="10" t="s">
        <v>30</v>
      </c>
      <c r="C211" s="10" t="s">
        <v>25</v>
      </c>
      <c r="D211" s="25" t="s">
        <v>220</v>
      </c>
      <c r="E211" s="11"/>
      <c r="F211" s="11"/>
      <c r="G211" s="11"/>
      <c r="H211" s="11"/>
      <c r="I211" s="11"/>
      <c r="J211" s="11"/>
      <c r="K211" s="13">
        <v>4.7E-2</v>
      </c>
      <c r="L211" s="14">
        <v>65.52</v>
      </c>
      <c r="M211" s="12">
        <f>ROUND(K211*L211,2)</f>
        <v>3.08</v>
      </c>
    </row>
    <row r="212" spans="1:13" x14ac:dyDescent="0.4">
      <c r="A212" s="10" t="s">
        <v>32</v>
      </c>
      <c r="B212" s="10" t="s">
        <v>33</v>
      </c>
      <c r="C212" s="10" t="s">
        <v>34</v>
      </c>
      <c r="D212" s="25" t="s">
        <v>35</v>
      </c>
      <c r="E212" s="11"/>
      <c r="F212" s="11"/>
      <c r="G212" s="11"/>
      <c r="H212" s="11"/>
      <c r="I212" s="11"/>
      <c r="J212" s="11"/>
      <c r="K212" s="13">
        <v>2.1999999999999999E-2</v>
      </c>
      <c r="L212" s="14">
        <v>1.5</v>
      </c>
      <c r="M212" s="12">
        <f>ROUND(K212*L212,2)</f>
        <v>0.03</v>
      </c>
    </row>
    <row r="213" spans="1:13" x14ac:dyDescent="0.4">
      <c r="A213" s="11"/>
      <c r="B213" s="11"/>
      <c r="C213" s="10" t="s">
        <v>36</v>
      </c>
      <c r="D213" s="26"/>
      <c r="E213" s="10" t="s">
        <v>221</v>
      </c>
      <c r="F213" s="15"/>
      <c r="G213" s="14"/>
      <c r="H213" s="14"/>
      <c r="I213" s="14"/>
      <c r="J213" s="12">
        <f>OR(F213&lt;&gt;0,G213&lt;&gt;0,H213&lt;&gt;0,I213&lt;&gt;0)*(F213 + (F213 = 0))*(G213 + (G213 = 0))*(H213 + (H213 = 0))*(I213 + (I213 = 0))</f>
        <v>0</v>
      </c>
      <c r="K213" s="11"/>
      <c r="L213" s="11"/>
      <c r="M213" s="11"/>
    </row>
    <row r="214" spans="1:13" x14ac:dyDescent="0.4">
      <c r="A214" s="11"/>
      <c r="B214" s="11"/>
      <c r="C214" s="10" t="s">
        <v>36</v>
      </c>
      <c r="D214" s="26"/>
      <c r="E214" s="10" t="s">
        <v>37</v>
      </c>
      <c r="F214" s="15">
        <v>1</v>
      </c>
      <c r="G214" s="14">
        <v>409.38</v>
      </c>
      <c r="H214" s="14">
        <v>1</v>
      </c>
      <c r="I214" s="14">
        <v>0.2</v>
      </c>
      <c r="J214" s="12">
        <f>OR(F214&lt;&gt;0,G214&lt;&gt;0,H214&lt;&gt;0,I214&lt;&gt;0)*(F214 + (F214 = 0))*(G214 + (G214 = 0))*(H214 + (H214 = 0))*(I214 + (I214 = 0))</f>
        <v>81.88</v>
      </c>
      <c r="K214" s="11"/>
      <c r="L214" s="11"/>
      <c r="M214" s="11"/>
    </row>
    <row r="215" spans="1:13" x14ac:dyDescent="0.4">
      <c r="A215" s="11"/>
      <c r="B215" s="11"/>
      <c r="C215" s="10" t="s">
        <v>36</v>
      </c>
      <c r="D215" s="26"/>
      <c r="E215" s="10" t="s">
        <v>38</v>
      </c>
      <c r="F215" s="15">
        <v>1</v>
      </c>
      <c r="G215" s="14">
        <v>409.38</v>
      </c>
      <c r="H215" s="14">
        <v>0.1</v>
      </c>
      <c r="I215" s="14">
        <v>0.2</v>
      </c>
      <c r="J215" s="12">
        <f>OR(F215&lt;&gt;0,G215&lt;&gt;0,H215&lt;&gt;0,I215&lt;&gt;0)*(F215 + (F215 = 0))*(G215 + (G215 = 0))*(H215 + (H215 = 0))*(I215 + (I215 = 0))</f>
        <v>8.19</v>
      </c>
      <c r="K215" s="11"/>
      <c r="L215" s="11"/>
      <c r="M215" s="11"/>
    </row>
    <row r="216" spans="1:13" x14ac:dyDescent="0.4">
      <c r="A216" s="11"/>
      <c r="B216" s="11"/>
      <c r="C216" s="10" t="s">
        <v>36</v>
      </c>
      <c r="D216" s="26"/>
      <c r="E216" s="10" t="s">
        <v>222</v>
      </c>
      <c r="F216" s="15">
        <v>1</v>
      </c>
      <c r="G216" s="14">
        <v>125</v>
      </c>
      <c r="H216" s="14">
        <v>0.1</v>
      </c>
      <c r="I216" s="14">
        <v>0.2</v>
      </c>
      <c r="J216" s="12">
        <f>OR(F216&lt;&gt;0,G216&lt;&gt;0,H216&lt;&gt;0,I216&lt;&gt;0)*(F216 + (F216 = 0))*(G216 + (G216 = 0))*(H216 + (H216 = 0))*(I216 + (I216 = 0))</f>
        <v>2.5</v>
      </c>
      <c r="K216" s="11"/>
      <c r="L216" s="11"/>
      <c r="M216" s="11"/>
    </row>
    <row r="217" spans="1:13" x14ac:dyDescent="0.4">
      <c r="A217" s="11"/>
      <c r="B217" s="11"/>
      <c r="C217" s="10" t="s">
        <v>36</v>
      </c>
      <c r="D217" s="26"/>
      <c r="E217" s="10" t="s">
        <v>161</v>
      </c>
      <c r="F217" s="15">
        <v>1</v>
      </c>
      <c r="G217" s="14">
        <v>126.5</v>
      </c>
      <c r="H217" s="14">
        <v>0.1</v>
      </c>
      <c r="I217" s="14">
        <v>0.2</v>
      </c>
      <c r="J217" s="12">
        <f>OR(F217&lt;&gt;0,G217&lt;&gt;0,H217&lt;&gt;0,I217&lt;&gt;0)*(F217 + (F217 = 0))*(G217 + (G217 = 0))*(H217 + (H217 = 0))*(I217 + (I217 = 0))</f>
        <v>2.5299999999999998</v>
      </c>
      <c r="K217" s="11"/>
      <c r="L217" s="11"/>
      <c r="M217" s="11"/>
    </row>
    <row r="218" spans="1:13" x14ac:dyDescent="0.4">
      <c r="A218" s="11"/>
      <c r="B218" s="11"/>
      <c r="C218" s="11"/>
      <c r="D218" s="26"/>
      <c r="E218" s="11"/>
      <c r="F218" s="11"/>
      <c r="G218" s="11"/>
      <c r="H218" s="11"/>
      <c r="I218" s="11"/>
      <c r="J218" s="16" t="s">
        <v>223</v>
      </c>
      <c r="K218" s="17">
        <f>SUM(J213:J217)</f>
        <v>95.1</v>
      </c>
      <c r="L218" s="17">
        <f>SUM(M206:M212)</f>
        <v>46.37</v>
      </c>
      <c r="M218" s="17">
        <f>ROUND(K218*L218,2)</f>
        <v>4409.79</v>
      </c>
    </row>
    <row r="219" spans="1:13" ht="1" customHeight="1" x14ac:dyDescent="0.4">
      <c r="A219" s="18"/>
      <c r="B219" s="18"/>
      <c r="C219" s="18"/>
      <c r="D219" s="27"/>
      <c r="E219" s="18"/>
      <c r="F219" s="18"/>
      <c r="G219" s="18"/>
      <c r="H219" s="18"/>
      <c r="I219" s="18"/>
      <c r="J219" s="18"/>
      <c r="K219" s="18"/>
      <c r="L219" s="18"/>
      <c r="M219" s="18"/>
    </row>
    <row r="220" spans="1:13" ht="42.9" x14ac:dyDescent="0.4">
      <c r="A220" s="9" t="s">
        <v>224</v>
      </c>
      <c r="B220" s="10" t="s">
        <v>20</v>
      </c>
      <c r="C220" s="10" t="s">
        <v>48</v>
      </c>
      <c r="D220" s="25" t="s">
        <v>225</v>
      </c>
      <c r="E220" s="11"/>
      <c r="F220" s="11"/>
      <c r="G220" s="11"/>
      <c r="H220" s="11"/>
      <c r="I220" s="11"/>
      <c r="J220" s="11"/>
      <c r="K220" s="12">
        <f>K231</f>
        <v>95.1</v>
      </c>
      <c r="L220" s="12">
        <f>L231</f>
        <v>125.07</v>
      </c>
      <c r="M220" s="12">
        <f>M231</f>
        <v>11894.16</v>
      </c>
    </row>
    <row r="221" spans="1:13" x14ac:dyDescent="0.4">
      <c r="A221" s="10" t="s">
        <v>23</v>
      </c>
      <c r="B221" s="10" t="s">
        <v>24</v>
      </c>
      <c r="C221" s="10" t="s">
        <v>25</v>
      </c>
      <c r="D221" s="25" t="s">
        <v>26</v>
      </c>
      <c r="E221" s="11"/>
      <c r="F221" s="11"/>
      <c r="G221" s="11"/>
      <c r="H221" s="11"/>
      <c r="I221" s="11"/>
      <c r="J221" s="11"/>
      <c r="K221" s="13">
        <v>0.45</v>
      </c>
      <c r="L221" s="14">
        <v>23.8</v>
      </c>
      <c r="M221" s="12">
        <f>ROUND(K221*L221,2)</f>
        <v>10.71</v>
      </c>
    </row>
    <row r="222" spans="1:13" x14ac:dyDescent="0.4">
      <c r="A222" s="10" t="s">
        <v>107</v>
      </c>
      <c r="B222" s="10" t="s">
        <v>24</v>
      </c>
      <c r="C222" s="10" t="s">
        <v>25</v>
      </c>
      <c r="D222" s="25" t="s">
        <v>108</v>
      </c>
      <c r="E222" s="11"/>
      <c r="F222" s="11"/>
      <c r="G222" s="11"/>
      <c r="H222" s="11"/>
      <c r="I222" s="11"/>
      <c r="J222" s="11"/>
      <c r="K222" s="13">
        <v>0.28199999999999997</v>
      </c>
      <c r="L222" s="14">
        <v>27.53</v>
      </c>
      <c r="M222" s="12">
        <f>ROUND(K222*L222,2)</f>
        <v>7.76</v>
      </c>
    </row>
    <row r="223" spans="1:13" x14ac:dyDescent="0.4">
      <c r="A223" s="10" t="s">
        <v>226</v>
      </c>
      <c r="B223" s="10" t="s">
        <v>110</v>
      </c>
      <c r="C223" s="10" t="s">
        <v>48</v>
      </c>
      <c r="D223" s="25" t="s">
        <v>227</v>
      </c>
      <c r="E223" s="11"/>
      <c r="F223" s="11"/>
      <c r="G223" s="11"/>
      <c r="H223" s="11"/>
      <c r="I223" s="11"/>
      <c r="J223" s="11"/>
      <c r="K223" s="13">
        <v>1.05</v>
      </c>
      <c r="L223" s="14">
        <v>99.69</v>
      </c>
      <c r="M223" s="12">
        <f>ROUND(K223*L223,2)</f>
        <v>104.67</v>
      </c>
    </row>
    <row r="224" spans="1:13" x14ac:dyDescent="0.4">
      <c r="A224" s="10" t="s">
        <v>228</v>
      </c>
      <c r="B224" s="10" t="s">
        <v>30</v>
      </c>
      <c r="C224" s="10" t="s">
        <v>25</v>
      </c>
      <c r="D224" s="25" t="s">
        <v>229</v>
      </c>
      <c r="E224" s="11"/>
      <c r="F224" s="11"/>
      <c r="G224" s="11"/>
      <c r="H224" s="11"/>
      <c r="I224" s="11"/>
      <c r="J224" s="11"/>
      <c r="K224" s="13">
        <v>0.28199999999999997</v>
      </c>
      <c r="L224" s="14">
        <v>5.85</v>
      </c>
      <c r="M224" s="12">
        <f>ROUND(K224*L224,2)</f>
        <v>1.65</v>
      </c>
    </row>
    <row r="225" spans="1:13" x14ac:dyDescent="0.4">
      <c r="A225" s="10" t="s">
        <v>32</v>
      </c>
      <c r="B225" s="10" t="s">
        <v>33</v>
      </c>
      <c r="C225" s="10" t="s">
        <v>34</v>
      </c>
      <c r="D225" s="25" t="s">
        <v>35</v>
      </c>
      <c r="E225" s="11"/>
      <c r="F225" s="11"/>
      <c r="G225" s="11"/>
      <c r="H225" s="11"/>
      <c r="I225" s="11"/>
      <c r="J225" s="11"/>
      <c r="K225" s="13">
        <v>0.185</v>
      </c>
      <c r="L225" s="14">
        <v>1.5</v>
      </c>
      <c r="M225" s="12">
        <f>ROUND(K225*L225,2)</f>
        <v>0.28000000000000003</v>
      </c>
    </row>
    <row r="226" spans="1:13" x14ac:dyDescent="0.4">
      <c r="A226" s="11"/>
      <c r="B226" s="11"/>
      <c r="C226" s="10" t="s">
        <v>36</v>
      </c>
      <c r="D226" s="26"/>
      <c r="E226" s="10" t="s">
        <v>221</v>
      </c>
      <c r="F226" s="15"/>
      <c r="G226" s="14"/>
      <c r="H226" s="14"/>
      <c r="I226" s="14"/>
      <c r="J226" s="12">
        <f>OR(F226&lt;&gt;0,G226&lt;&gt;0,H226&lt;&gt;0,I226&lt;&gt;0)*(F226 + (F226 = 0))*(G226 + (G226 = 0))*(H226 + (H226 = 0))*(I226 + (I226 = 0))</f>
        <v>0</v>
      </c>
      <c r="K226" s="11"/>
      <c r="L226" s="11"/>
      <c r="M226" s="11"/>
    </row>
    <row r="227" spans="1:13" x14ac:dyDescent="0.4">
      <c r="A227" s="11"/>
      <c r="B227" s="11"/>
      <c r="C227" s="10" t="s">
        <v>36</v>
      </c>
      <c r="D227" s="26"/>
      <c r="E227" s="10" t="s">
        <v>37</v>
      </c>
      <c r="F227" s="15">
        <v>1</v>
      </c>
      <c r="G227" s="14">
        <v>409.38</v>
      </c>
      <c r="H227" s="14">
        <v>1</v>
      </c>
      <c r="I227" s="14">
        <v>0.2</v>
      </c>
      <c r="J227" s="12">
        <f>OR(F227&lt;&gt;0,G227&lt;&gt;0,H227&lt;&gt;0,I227&lt;&gt;0)*(F227 + (F227 = 0))*(G227 + (G227 = 0))*(H227 + (H227 = 0))*(I227 + (I227 = 0))</f>
        <v>81.88</v>
      </c>
      <c r="K227" s="11"/>
      <c r="L227" s="11"/>
      <c r="M227" s="11"/>
    </row>
    <row r="228" spans="1:13" x14ac:dyDescent="0.4">
      <c r="A228" s="11"/>
      <c r="B228" s="11"/>
      <c r="C228" s="10" t="s">
        <v>36</v>
      </c>
      <c r="D228" s="26"/>
      <c r="E228" s="10" t="s">
        <v>38</v>
      </c>
      <c r="F228" s="15">
        <v>1</v>
      </c>
      <c r="G228" s="14">
        <v>409.38</v>
      </c>
      <c r="H228" s="14">
        <v>0.1</v>
      </c>
      <c r="I228" s="14">
        <v>0.2</v>
      </c>
      <c r="J228" s="12">
        <f>OR(F228&lt;&gt;0,G228&lt;&gt;0,H228&lt;&gt;0,I228&lt;&gt;0)*(F228 + (F228 = 0))*(G228 + (G228 = 0))*(H228 + (H228 = 0))*(I228 + (I228 = 0))</f>
        <v>8.19</v>
      </c>
      <c r="K228" s="11"/>
      <c r="L228" s="11"/>
      <c r="M228" s="11"/>
    </row>
    <row r="229" spans="1:13" x14ac:dyDescent="0.4">
      <c r="A229" s="11"/>
      <c r="B229" s="11"/>
      <c r="C229" s="10" t="s">
        <v>36</v>
      </c>
      <c r="D229" s="26"/>
      <c r="E229" s="10" t="s">
        <v>222</v>
      </c>
      <c r="F229" s="15">
        <v>1</v>
      </c>
      <c r="G229" s="14">
        <v>125</v>
      </c>
      <c r="H229" s="14">
        <v>0.1</v>
      </c>
      <c r="I229" s="14">
        <v>0.2</v>
      </c>
      <c r="J229" s="12">
        <f>OR(F229&lt;&gt;0,G229&lt;&gt;0,H229&lt;&gt;0,I229&lt;&gt;0)*(F229 + (F229 = 0))*(G229 + (G229 = 0))*(H229 + (H229 = 0))*(I229 + (I229 = 0))</f>
        <v>2.5</v>
      </c>
      <c r="K229" s="11"/>
      <c r="L229" s="11"/>
      <c r="M229" s="11"/>
    </row>
    <row r="230" spans="1:13" x14ac:dyDescent="0.4">
      <c r="A230" s="11"/>
      <c r="B230" s="11"/>
      <c r="C230" s="10" t="s">
        <v>36</v>
      </c>
      <c r="D230" s="26"/>
      <c r="E230" s="10" t="s">
        <v>161</v>
      </c>
      <c r="F230" s="15">
        <v>1</v>
      </c>
      <c r="G230" s="14">
        <v>126.5</v>
      </c>
      <c r="H230" s="14">
        <v>0.1</v>
      </c>
      <c r="I230" s="14">
        <v>0.2</v>
      </c>
      <c r="J230" s="12">
        <f>OR(F230&lt;&gt;0,G230&lt;&gt;0,H230&lt;&gt;0,I230&lt;&gt;0)*(F230 + (F230 = 0))*(G230 + (G230 = 0))*(H230 + (H230 = 0))*(I230 + (I230 = 0))</f>
        <v>2.5299999999999998</v>
      </c>
      <c r="K230" s="11"/>
      <c r="L230" s="11"/>
      <c r="M230" s="11"/>
    </row>
    <row r="231" spans="1:13" x14ac:dyDescent="0.4">
      <c r="A231" s="11"/>
      <c r="B231" s="11"/>
      <c r="C231" s="11"/>
      <c r="D231" s="26"/>
      <c r="E231" s="11"/>
      <c r="F231" s="11"/>
      <c r="G231" s="11"/>
      <c r="H231" s="11"/>
      <c r="I231" s="11"/>
      <c r="J231" s="16" t="s">
        <v>230</v>
      </c>
      <c r="K231" s="17">
        <f>SUM(J226:J230)</f>
        <v>95.1</v>
      </c>
      <c r="L231" s="17">
        <f>SUM(M221:M225)</f>
        <v>125.07</v>
      </c>
      <c r="M231" s="17">
        <f>ROUND(K231*L231,2)</f>
        <v>11894.16</v>
      </c>
    </row>
    <row r="232" spans="1:13" ht="1" customHeight="1" x14ac:dyDescent="0.4">
      <c r="A232" s="18"/>
      <c r="B232" s="18"/>
      <c r="C232" s="18"/>
      <c r="D232" s="27"/>
      <c r="E232" s="18"/>
      <c r="F232" s="18"/>
      <c r="G232" s="18"/>
      <c r="H232" s="18"/>
      <c r="I232" s="18"/>
      <c r="J232" s="18"/>
      <c r="K232" s="18"/>
      <c r="L232" s="18"/>
      <c r="M232" s="18"/>
    </row>
    <row r="233" spans="1:13" ht="21.45" x14ac:dyDescent="0.4">
      <c r="A233" s="9" t="s">
        <v>231</v>
      </c>
      <c r="B233" s="10" t="s">
        <v>20</v>
      </c>
      <c r="C233" s="10" t="s">
        <v>21</v>
      </c>
      <c r="D233" s="25" t="s">
        <v>232</v>
      </c>
      <c r="E233" s="11"/>
      <c r="F233" s="11"/>
      <c r="G233" s="11"/>
      <c r="H233" s="11"/>
      <c r="I233" s="11"/>
      <c r="J233" s="11"/>
      <c r="K233" s="12">
        <f>K250</f>
        <v>450.32</v>
      </c>
      <c r="L233" s="12">
        <f>L250</f>
        <v>122.48</v>
      </c>
      <c r="M233" s="12">
        <f>M250</f>
        <v>55155.19</v>
      </c>
    </row>
    <row r="234" spans="1:13" x14ac:dyDescent="0.4">
      <c r="A234" s="10" t="s">
        <v>23</v>
      </c>
      <c r="B234" s="10" t="s">
        <v>24</v>
      </c>
      <c r="C234" s="10" t="s">
        <v>25</v>
      </c>
      <c r="D234" s="25" t="s">
        <v>26</v>
      </c>
      <c r="E234" s="11"/>
      <c r="F234" s="11"/>
      <c r="G234" s="11"/>
      <c r="H234" s="11"/>
      <c r="I234" s="11"/>
      <c r="J234" s="11"/>
      <c r="K234" s="13">
        <v>0.5</v>
      </c>
      <c r="L234" s="14">
        <v>23.8</v>
      </c>
      <c r="M234" s="12">
        <f>ROUND(K234*L234,2)</f>
        <v>11.9</v>
      </c>
    </row>
    <row r="235" spans="1:13" x14ac:dyDescent="0.4">
      <c r="A235" s="10" t="s">
        <v>146</v>
      </c>
      <c r="B235" s="10" t="s">
        <v>24</v>
      </c>
      <c r="C235" s="10" t="s">
        <v>25</v>
      </c>
      <c r="D235" s="25" t="s">
        <v>147</v>
      </c>
      <c r="E235" s="11"/>
      <c r="F235" s="11"/>
      <c r="G235" s="11"/>
      <c r="H235" s="11"/>
      <c r="I235" s="11"/>
      <c r="J235" s="11"/>
      <c r="K235" s="13">
        <v>0.5</v>
      </c>
      <c r="L235" s="14">
        <v>27.53</v>
      </c>
      <c r="M235" s="12">
        <f>ROUND(K235*L235,2)</f>
        <v>13.77</v>
      </c>
    </row>
    <row r="236" spans="1:13" ht="32.15" x14ac:dyDescent="0.4">
      <c r="A236" s="10" t="s">
        <v>115</v>
      </c>
      <c r="B236" s="10" t="s">
        <v>20</v>
      </c>
      <c r="C236" s="10" t="s">
        <v>48</v>
      </c>
      <c r="D236" s="25" t="s">
        <v>116</v>
      </c>
      <c r="E236" s="11"/>
      <c r="F236" s="11"/>
      <c r="G236" s="11"/>
      <c r="H236" s="11"/>
      <c r="I236" s="11"/>
      <c r="J236" s="11"/>
      <c r="K236" s="20">
        <f>K243</f>
        <v>0.03</v>
      </c>
      <c r="L236" s="12">
        <f>L243</f>
        <v>100.19</v>
      </c>
      <c r="M236" s="12">
        <f>M243</f>
        <v>3.01</v>
      </c>
    </row>
    <row r="237" spans="1:13" x14ac:dyDescent="0.4">
      <c r="A237" s="10" t="s">
        <v>27</v>
      </c>
      <c r="B237" s="10" t="s">
        <v>24</v>
      </c>
      <c r="C237" s="10" t="s">
        <v>25</v>
      </c>
      <c r="D237" s="25" t="s">
        <v>28</v>
      </c>
      <c r="E237" s="11"/>
      <c r="F237" s="11"/>
      <c r="G237" s="11"/>
      <c r="H237" s="11"/>
      <c r="I237" s="11"/>
      <c r="J237" s="11"/>
      <c r="K237" s="13">
        <v>1</v>
      </c>
      <c r="L237" s="14">
        <v>23.03</v>
      </c>
      <c r="M237" s="12">
        <f>ROUND(K237*L237,2)</f>
        <v>23.03</v>
      </c>
    </row>
    <row r="238" spans="1:13" x14ac:dyDescent="0.4">
      <c r="A238" s="10" t="s">
        <v>117</v>
      </c>
      <c r="B238" s="10" t="s">
        <v>110</v>
      </c>
      <c r="C238" s="10" t="s">
        <v>48</v>
      </c>
      <c r="D238" s="25" t="s">
        <v>118</v>
      </c>
      <c r="E238" s="11"/>
      <c r="F238" s="11"/>
      <c r="G238" s="11"/>
      <c r="H238" s="11"/>
      <c r="I238" s="11"/>
      <c r="J238" s="11"/>
      <c r="K238" s="13">
        <v>0.2</v>
      </c>
      <c r="L238" s="14">
        <v>2.23</v>
      </c>
      <c r="M238" s="12">
        <f>ROUND(K238*L238,2)</f>
        <v>0.45</v>
      </c>
    </row>
    <row r="239" spans="1:13" x14ac:dyDescent="0.4">
      <c r="A239" s="10" t="s">
        <v>119</v>
      </c>
      <c r="B239" s="10" t="s">
        <v>110</v>
      </c>
      <c r="C239" s="10" t="s">
        <v>120</v>
      </c>
      <c r="D239" s="25" t="s">
        <v>121</v>
      </c>
      <c r="E239" s="11"/>
      <c r="F239" s="11"/>
      <c r="G239" s="11"/>
      <c r="H239" s="11"/>
      <c r="I239" s="11"/>
      <c r="J239" s="11"/>
      <c r="K239" s="13">
        <v>1.63</v>
      </c>
      <c r="L239" s="14">
        <v>22.79</v>
      </c>
      <c r="M239" s="12">
        <f>ROUND(K239*L239,2)</f>
        <v>37.15</v>
      </c>
    </row>
    <row r="240" spans="1:13" ht="21.45" x14ac:dyDescent="0.4">
      <c r="A240" s="10" t="s">
        <v>122</v>
      </c>
      <c r="B240" s="10" t="s">
        <v>110</v>
      </c>
      <c r="C240" s="10" t="s">
        <v>120</v>
      </c>
      <c r="D240" s="25" t="s">
        <v>123</v>
      </c>
      <c r="E240" s="11"/>
      <c r="F240" s="11"/>
      <c r="G240" s="11"/>
      <c r="H240" s="11"/>
      <c r="I240" s="11"/>
      <c r="J240" s="11"/>
      <c r="K240" s="13">
        <v>0.25</v>
      </c>
      <c r="L240" s="14">
        <v>151.05000000000001</v>
      </c>
      <c r="M240" s="12">
        <f>ROUND(K240*L240,2)</f>
        <v>37.76</v>
      </c>
    </row>
    <row r="241" spans="1:13" x14ac:dyDescent="0.4">
      <c r="A241" s="10" t="s">
        <v>124</v>
      </c>
      <c r="B241" s="10" t="s">
        <v>30</v>
      </c>
      <c r="C241" s="10" t="s">
        <v>25</v>
      </c>
      <c r="D241" s="25" t="s">
        <v>125</v>
      </c>
      <c r="E241" s="11"/>
      <c r="F241" s="11"/>
      <c r="G241" s="11"/>
      <c r="H241" s="11"/>
      <c r="I241" s="11"/>
      <c r="J241" s="11"/>
      <c r="K241" s="13">
        <v>0.7</v>
      </c>
      <c r="L241" s="14">
        <v>2.2400000000000002</v>
      </c>
      <c r="M241" s="12">
        <f>ROUND(K241*L241,2)</f>
        <v>1.57</v>
      </c>
    </row>
    <row r="242" spans="1:13" x14ac:dyDescent="0.4">
      <c r="A242" s="10" t="s">
        <v>69</v>
      </c>
      <c r="B242" s="10" t="s">
        <v>33</v>
      </c>
      <c r="C242" s="10" t="s">
        <v>34</v>
      </c>
      <c r="D242" s="25" t="s">
        <v>35</v>
      </c>
      <c r="E242" s="11"/>
      <c r="F242" s="11"/>
      <c r="G242" s="11"/>
      <c r="H242" s="11"/>
      <c r="I242" s="11"/>
      <c r="J242" s="11"/>
      <c r="K242" s="13">
        <v>0.23</v>
      </c>
      <c r="L242" s="14">
        <v>1</v>
      </c>
      <c r="M242" s="12">
        <f>ROUND(K242*L242,2)</f>
        <v>0.23</v>
      </c>
    </row>
    <row r="243" spans="1:13" x14ac:dyDescent="0.4">
      <c r="A243" s="11"/>
      <c r="B243" s="11"/>
      <c r="C243" s="11"/>
      <c r="D243" s="26"/>
      <c r="E243" s="11"/>
      <c r="F243" s="11"/>
      <c r="G243" s="11"/>
      <c r="H243" s="11"/>
      <c r="I243" s="11"/>
      <c r="J243" s="16" t="s">
        <v>126</v>
      </c>
      <c r="K243" s="13">
        <v>0.03</v>
      </c>
      <c r="L243" s="17">
        <f>SUM(M237:M242)</f>
        <v>100.19</v>
      </c>
      <c r="M243" s="17">
        <f>ROUND(K243*L243,2)</f>
        <v>3.01</v>
      </c>
    </row>
    <row r="244" spans="1:13" ht="1" customHeight="1" x14ac:dyDescent="0.4">
      <c r="A244" s="18"/>
      <c r="B244" s="18"/>
      <c r="C244" s="18"/>
      <c r="D244" s="27"/>
      <c r="E244" s="18"/>
      <c r="F244" s="18"/>
      <c r="G244" s="18"/>
      <c r="H244" s="18"/>
      <c r="I244" s="18"/>
      <c r="J244" s="18"/>
      <c r="K244" s="18"/>
      <c r="L244" s="18"/>
      <c r="M244" s="18"/>
    </row>
    <row r="245" spans="1:13" x14ac:dyDescent="0.4">
      <c r="A245" s="10" t="s">
        <v>233</v>
      </c>
      <c r="B245" s="10" t="s">
        <v>110</v>
      </c>
      <c r="C245" s="10" t="s">
        <v>21</v>
      </c>
      <c r="D245" s="25" t="s">
        <v>234</v>
      </c>
      <c r="E245" s="11"/>
      <c r="F245" s="11"/>
      <c r="G245" s="11"/>
      <c r="H245" s="11"/>
      <c r="I245" s="11"/>
      <c r="J245" s="11"/>
      <c r="K245" s="13">
        <v>1.02</v>
      </c>
      <c r="L245" s="14">
        <v>91.58</v>
      </c>
      <c r="M245" s="12">
        <f>ROUND(K245*L245,2)</f>
        <v>93.41</v>
      </c>
    </row>
    <row r="246" spans="1:13" x14ac:dyDescent="0.4">
      <c r="A246" s="10" t="s">
        <v>32</v>
      </c>
      <c r="B246" s="10" t="s">
        <v>33</v>
      </c>
      <c r="C246" s="10" t="s">
        <v>34</v>
      </c>
      <c r="D246" s="25" t="s">
        <v>35</v>
      </c>
      <c r="E246" s="11"/>
      <c r="F246" s="11"/>
      <c r="G246" s="11"/>
      <c r="H246" s="11"/>
      <c r="I246" s="11"/>
      <c r="J246" s="11"/>
      <c r="K246" s="13">
        <v>0.25700000000000001</v>
      </c>
      <c r="L246" s="14">
        <v>1.5</v>
      </c>
      <c r="M246" s="12">
        <f>ROUND(K246*L246,2)</f>
        <v>0.39</v>
      </c>
    </row>
    <row r="247" spans="1:13" x14ac:dyDescent="0.4">
      <c r="A247" s="11"/>
      <c r="B247" s="11"/>
      <c r="C247" s="10" t="s">
        <v>36</v>
      </c>
      <c r="D247" s="26"/>
      <c r="E247" s="10" t="s">
        <v>221</v>
      </c>
      <c r="F247" s="15"/>
      <c r="G247" s="14"/>
      <c r="H247" s="14"/>
      <c r="I247" s="14"/>
      <c r="J247" s="12">
        <f>OR(F247&lt;&gt;0,G247&lt;&gt;0,H247&lt;&gt;0,I247&lt;&gt;0)*(F247 + (F247 = 0))*(G247 + (G247 = 0))*(H247 + (H247 = 0))*(I247 + (I247 = 0))</f>
        <v>0</v>
      </c>
      <c r="K247" s="11"/>
      <c r="L247" s="11"/>
      <c r="M247" s="11"/>
    </row>
    <row r="248" spans="1:13" x14ac:dyDescent="0.4">
      <c r="A248" s="11"/>
      <c r="B248" s="11"/>
      <c r="C248" s="10" t="s">
        <v>36</v>
      </c>
      <c r="D248" s="26"/>
      <c r="E248" s="10" t="s">
        <v>37</v>
      </c>
      <c r="F248" s="15">
        <v>1</v>
      </c>
      <c r="G248" s="14">
        <v>409.38</v>
      </c>
      <c r="H248" s="14">
        <v>1</v>
      </c>
      <c r="I248" s="14">
        <v>0</v>
      </c>
      <c r="J248" s="12">
        <f>OR(F248&lt;&gt;0,G248&lt;&gt;0,H248&lt;&gt;0,I248&lt;&gt;0)*(F248 + (F248 = 0))*(G248 + (G248 = 0))*(H248 + (H248 = 0))*(I248 + (I248 = 0))</f>
        <v>409.38</v>
      </c>
      <c r="K248" s="11"/>
      <c r="L248" s="11"/>
      <c r="M248" s="11"/>
    </row>
    <row r="249" spans="1:13" x14ac:dyDescent="0.4">
      <c r="A249" s="11"/>
      <c r="B249" s="11"/>
      <c r="C249" s="10" t="s">
        <v>36</v>
      </c>
      <c r="D249" s="26"/>
      <c r="E249" s="10" t="s">
        <v>38</v>
      </c>
      <c r="F249" s="15">
        <v>1</v>
      </c>
      <c r="G249" s="14">
        <v>409.38</v>
      </c>
      <c r="H249" s="14">
        <v>0.1</v>
      </c>
      <c r="I249" s="14">
        <v>0</v>
      </c>
      <c r="J249" s="12">
        <f>OR(F249&lt;&gt;0,G249&lt;&gt;0,H249&lt;&gt;0,I249&lt;&gt;0)*(F249 + (F249 = 0))*(G249 + (G249 = 0))*(H249 + (H249 = 0))*(I249 + (I249 = 0))</f>
        <v>40.94</v>
      </c>
      <c r="K249" s="11"/>
      <c r="L249" s="11"/>
      <c r="M249" s="11"/>
    </row>
    <row r="250" spans="1:13" x14ac:dyDescent="0.4">
      <c r="A250" s="11"/>
      <c r="B250" s="11"/>
      <c r="C250" s="11"/>
      <c r="D250" s="26"/>
      <c r="E250" s="11"/>
      <c r="F250" s="11"/>
      <c r="G250" s="11"/>
      <c r="H250" s="11"/>
      <c r="I250" s="11"/>
      <c r="J250" s="16" t="s">
        <v>235</v>
      </c>
      <c r="K250" s="17">
        <f>SUM(J247:J249)</f>
        <v>450.32</v>
      </c>
      <c r="L250" s="17">
        <f>M234+M235+M236+M245+M246</f>
        <v>122.48</v>
      </c>
      <c r="M250" s="17">
        <f>ROUND(K250*L250,2)</f>
        <v>55155.19</v>
      </c>
    </row>
    <row r="251" spans="1:13" ht="1" customHeight="1" x14ac:dyDescent="0.4">
      <c r="A251" s="18"/>
      <c r="B251" s="18"/>
      <c r="C251" s="18"/>
      <c r="D251" s="27"/>
      <c r="E251" s="18"/>
      <c r="F251" s="18"/>
      <c r="G251" s="18"/>
      <c r="H251" s="18"/>
      <c r="I251" s="18"/>
      <c r="J251" s="18"/>
      <c r="K251" s="18"/>
      <c r="L251" s="18"/>
      <c r="M251" s="18"/>
    </row>
    <row r="252" spans="1:13" ht="42.9" x14ac:dyDescent="0.4">
      <c r="A252" s="9" t="s">
        <v>236</v>
      </c>
      <c r="B252" s="10" t="s">
        <v>20</v>
      </c>
      <c r="C252" s="10" t="s">
        <v>21</v>
      </c>
      <c r="D252" s="25" t="s">
        <v>237</v>
      </c>
      <c r="E252" s="11"/>
      <c r="F252" s="11"/>
      <c r="G252" s="11"/>
      <c r="H252" s="11"/>
      <c r="I252" s="11"/>
      <c r="J252" s="11"/>
      <c r="K252" s="12">
        <f>K272</f>
        <v>26.8</v>
      </c>
      <c r="L252" s="12">
        <f>L272</f>
        <v>158.46</v>
      </c>
      <c r="M252" s="12">
        <f>M272</f>
        <v>4246.7299999999996</v>
      </c>
    </row>
    <row r="253" spans="1:13" x14ac:dyDescent="0.4">
      <c r="A253" s="10" t="s">
        <v>23</v>
      </c>
      <c r="B253" s="10" t="s">
        <v>24</v>
      </c>
      <c r="C253" s="10" t="s">
        <v>25</v>
      </c>
      <c r="D253" s="25" t="s">
        <v>26</v>
      </c>
      <c r="E253" s="11"/>
      <c r="F253" s="11"/>
      <c r="G253" s="11"/>
      <c r="H253" s="11"/>
      <c r="I253" s="11"/>
      <c r="J253" s="11"/>
      <c r="K253" s="13">
        <v>0.78700000000000003</v>
      </c>
      <c r="L253" s="14">
        <v>23.8</v>
      </c>
      <c r="M253" s="12">
        <f>ROUND(K253*L253,2)</f>
        <v>18.73</v>
      </c>
    </row>
    <row r="254" spans="1:13" x14ac:dyDescent="0.4">
      <c r="A254" s="10" t="s">
        <v>146</v>
      </c>
      <c r="B254" s="10" t="s">
        <v>24</v>
      </c>
      <c r="C254" s="10" t="s">
        <v>25</v>
      </c>
      <c r="D254" s="25" t="s">
        <v>147</v>
      </c>
      <c r="E254" s="11"/>
      <c r="F254" s="11"/>
      <c r="G254" s="11"/>
      <c r="H254" s="11"/>
      <c r="I254" s="11"/>
      <c r="J254" s="11"/>
      <c r="K254" s="13">
        <v>1.573</v>
      </c>
      <c r="L254" s="14">
        <v>27.53</v>
      </c>
      <c r="M254" s="12">
        <f>ROUND(K254*L254,2)</f>
        <v>43.3</v>
      </c>
    </row>
    <row r="255" spans="1:13" ht="32.15" x14ac:dyDescent="0.4">
      <c r="A255" s="10" t="s">
        <v>115</v>
      </c>
      <c r="B255" s="10" t="s">
        <v>20</v>
      </c>
      <c r="C255" s="10" t="s">
        <v>48</v>
      </c>
      <c r="D255" s="25" t="s">
        <v>116</v>
      </c>
      <c r="E255" s="11"/>
      <c r="F255" s="11"/>
      <c r="G255" s="11"/>
      <c r="H255" s="11"/>
      <c r="I255" s="11"/>
      <c r="J255" s="11"/>
      <c r="K255" s="20">
        <f>K262</f>
        <v>0.03</v>
      </c>
      <c r="L255" s="12">
        <f>L262</f>
        <v>100.19</v>
      </c>
      <c r="M255" s="12">
        <f>M262</f>
        <v>3.01</v>
      </c>
    </row>
    <row r="256" spans="1:13" x14ac:dyDescent="0.4">
      <c r="A256" s="10" t="s">
        <v>27</v>
      </c>
      <c r="B256" s="10" t="s">
        <v>24</v>
      </c>
      <c r="C256" s="10" t="s">
        <v>25</v>
      </c>
      <c r="D256" s="25" t="s">
        <v>28</v>
      </c>
      <c r="E256" s="11"/>
      <c r="F256" s="11"/>
      <c r="G256" s="11"/>
      <c r="H256" s="11"/>
      <c r="I256" s="11"/>
      <c r="J256" s="11"/>
      <c r="K256" s="13">
        <v>1</v>
      </c>
      <c r="L256" s="14">
        <v>23.03</v>
      </c>
      <c r="M256" s="12">
        <f>ROUND(K256*L256,2)</f>
        <v>23.03</v>
      </c>
    </row>
    <row r="257" spans="1:13" x14ac:dyDescent="0.4">
      <c r="A257" s="10" t="s">
        <v>117</v>
      </c>
      <c r="B257" s="10" t="s">
        <v>110</v>
      </c>
      <c r="C257" s="10" t="s">
        <v>48</v>
      </c>
      <c r="D257" s="25" t="s">
        <v>118</v>
      </c>
      <c r="E257" s="11"/>
      <c r="F257" s="11"/>
      <c r="G257" s="11"/>
      <c r="H257" s="11"/>
      <c r="I257" s="11"/>
      <c r="J257" s="11"/>
      <c r="K257" s="13">
        <v>0.2</v>
      </c>
      <c r="L257" s="14">
        <v>2.23</v>
      </c>
      <c r="M257" s="12">
        <f>ROUND(K257*L257,2)</f>
        <v>0.45</v>
      </c>
    </row>
    <row r="258" spans="1:13" x14ac:dyDescent="0.4">
      <c r="A258" s="10" t="s">
        <v>119</v>
      </c>
      <c r="B258" s="10" t="s">
        <v>110</v>
      </c>
      <c r="C258" s="10" t="s">
        <v>120</v>
      </c>
      <c r="D258" s="25" t="s">
        <v>121</v>
      </c>
      <c r="E258" s="11"/>
      <c r="F258" s="11"/>
      <c r="G258" s="11"/>
      <c r="H258" s="11"/>
      <c r="I258" s="11"/>
      <c r="J258" s="11"/>
      <c r="K258" s="13">
        <v>1.63</v>
      </c>
      <c r="L258" s="14">
        <v>22.79</v>
      </c>
      <c r="M258" s="12">
        <f>ROUND(K258*L258,2)</f>
        <v>37.15</v>
      </c>
    </row>
    <row r="259" spans="1:13" ht="21.45" x14ac:dyDescent="0.4">
      <c r="A259" s="10" t="s">
        <v>122</v>
      </c>
      <c r="B259" s="10" t="s">
        <v>110</v>
      </c>
      <c r="C259" s="10" t="s">
        <v>120</v>
      </c>
      <c r="D259" s="25" t="s">
        <v>123</v>
      </c>
      <c r="E259" s="11"/>
      <c r="F259" s="11"/>
      <c r="G259" s="11"/>
      <c r="H259" s="11"/>
      <c r="I259" s="11"/>
      <c r="J259" s="11"/>
      <c r="K259" s="13">
        <v>0.25</v>
      </c>
      <c r="L259" s="14">
        <v>151.05000000000001</v>
      </c>
      <c r="M259" s="12">
        <f>ROUND(K259*L259,2)</f>
        <v>37.76</v>
      </c>
    </row>
    <row r="260" spans="1:13" x14ac:dyDescent="0.4">
      <c r="A260" s="10" t="s">
        <v>124</v>
      </c>
      <c r="B260" s="10" t="s">
        <v>30</v>
      </c>
      <c r="C260" s="10" t="s">
        <v>25</v>
      </c>
      <c r="D260" s="25" t="s">
        <v>125</v>
      </c>
      <c r="E260" s="11"/>
      <c r="F260" s="11"/>
      <c r="G260" s="11"/>
      <c r="H260" s="11"/>
      <c r="I260" s="11"/>
      <c r="J260" s="11"/>
      <c r="K260" s="13">
        <v>0.7</v>
      </c>
      <c r="L260" s="14">
        <v>2.2400000000000002</v>
      </c>
      <c r="M260" s="12">
        <f>ROUND(K260*L260,2)</f>
        <v>1.57</v>
      </c>
    </row>
    <row r="261" spans="1:13" x14ac:dyDescent="0.4">
      <c r="A261" s="10" t="s">
        <v>69</v>
      </c>
      <c r="B261" s="10" t="s">
        <v>33</v>
      </c>
      <c r="C261" s="10" t="s">
        <v>34</v>
      </c>
      <c r="D261" s="25" t="s">
        <v>35</v>
      </c>
      <c r="E261" s="11"/>
      <c r="F261" s="11"/>
      <c r="G261" s="11"/>
      <c r="H261" s="11"/>
      <c r="I261" s="11"/>
      <c r="J261" s="11"/>
      <c r="K261" s="13">
        <v>0.23</v>
      </c>
      <c r="L261" s="14">
        <v>1</v>
      </c>
      <c r="M261" s="12">
        <f>ROUND(K261*L261,2)</f>
        <v>0.23</v>
      </c>
    </row>
    <row r="262" spans="1:13" x14ac:dyDescent="0.4">
      <c r="A262" s="11"/>
      <c r="B262" s="11"/>
      <c r="C262" s="11"/>
      <c r="D262" s="26"/>
      <c r="E262" s="11"/>
      <c r="F262" s="11"/>
      <c r="G262" s="11"/>
      <c r="H262" s="11"/>
      <c r="I262" s="11"/>
      <c r="J262" s="16" t="s">
        <v>126</v>
      </c>
      <c r="K262" s="13">
        <v>0.03</v>
      </c>
      <c r="L262" s="17">
        <f>SUM(M256:M261)</f>
        <v>100.19</v>
      </c>
      <c r="M262" s="17">
        <f>ROUND(K262*L262,2)</f>
        <v>3.01</v>
      </c>
    </row>
    <row r="263" spans="1:13" ht="1" customHeight="1" x14ac:dyDescent="0.4">
      <c r="A263" s="18"/>
      <c r="B263" s="18"/>
      <c r="C263" s="18"/>
      <c r="D263" s="27"/>
      <c r="E263" s="18"/>
      <c r="F263" s="18"/>
      <c r="G263" s="18"/>
      <c r="H263" s="18"/>
      <c r="I263" s="18"/>
      <c r="J263" s="18"/>
      <c r="K263" s="18"/>
      <c r="L263" s="18"/>
      <c r="M263" s="18"/>
    </row>
    <row r="264" spans="1:13" ht="21.45" x14ac:dyDescent="0.4">
      <c r="A264" s="10" t="s">
        <v>238</v>
      </c>
      <c r="B264" s="10" t="s">
        <v>110</v>
      </c>
      <c r="C264" s="10" t="s">
        <v>21</v>
      </c>
      <c r="D264" s="25" t="s">
        <v>239</v>
      </c>
      <c r="E264" s="11"/>
      <c r="F264" s="11"/>
      <c r="G264" s="11"/>
      <c r="H264" s="11"/>
      <c r="I264" s="11"/>
      <c r="J264" s="11"/>
      <c r="K264" s="13">
        <v>1.02</v>
      </c>
      <c r="L264" s="14">
        <v>90.68</v>
      </c>
      <c r="M264" s="12">
        <f>ROUND(K264*L264,2)</f>
        <v>92.49</v>
      </c>
    </row>
    <row r="265" spans="1:13" x14ac:dyDescent="0.4">
      <c r="A265" s="10" t="s">
        <v>32</v>
      </c>
      <c r="B265" s="10" t="s">
        <v>33</v>
      </c>
      <c r="C265" s="10" t="s">
        <v>34</v>
      </c>
      <c r="D265" s="25" t="s">
        <v>35</v>
      </c>
      <c r="E265" s="11"/>
      <c r="F265" s="11"/>
      <c r="G265" s="11"/>
      <c r="H265" s="11"/>
      <c r="I265" s="11"/>
      <c r="J265" s="11"/>
      <c r="K265" s="13">
        <v>0.62</v>
      </c>
      <c r="L265" s="14">
        <v>1.5</v>
      </c>
      <c r="M265" s="12">
        <f>ROUND(K265*L265,2)</f>
        <v>0.93</v>
      </c>
    </row>
    <row r="266" spans="1:13" x14ac:dyDescent="0.4">
      <c r="A266" s="11"/>
      <c r="B266" s="11"/>
      <c r="C266" s="10" t="s">
        <v>36</v>
      </c>
      <c r="D266" s="26"/>
      <c r="E266" s="10" t="s">
        <v>240</v>
      </c>
      <c r="F266" s="15">
        <v>1</v>
      </c>
      <c r="G266" s="14">
        <v>23</v>
      </c>
      <c r="H266" s="14">
        <v>0.2</v>
      </c>
      <c r="I266" s="14">
        <v>0</v>
      </c>
      <c r="J266" s="12">
        <f>OR(F266&lt;&gt;0,G266&lt;&gt;0,H266&lt;&gt;0,I266&lt;&gt;0)*(F266 + (F266 = 0))*(G266 + (G266 = 0))*(H266 + (H266 = 0))*(I266 + (I266 = 0))</f>
        <v>4.5999999999999996</v>
      </c>
      <c r="K266" s="11"/>
      <c r="L266" s="11"/>
      <c r="M266" s="11"/>
    </row>
    <row r="267" spans="1:13" x14ac:dyDescent="0.4">
      <c r="A267" s="11"/>
      <c r="B267" s="11"/>
      <c r="C267" s="10" t="s">
        <v>36</v>
      </c>
      <c r="D267" s="26"/>
      <c r="E267" s="10" t="s">
        <v>17</v>
      </c>
      <c r="F267" s="15">
        <v>1</v>
      </c>
      <c r="G267" s="14">
        <v>23</v>
      </c>
      <c r="H267" s="14">
        <v>0.2</v>
      </c>
      <c r="I267" s="14">
        <v>0</v>
      </c>
      <c r="J267" s="12">
        <f>OR(F267&lt;&gt;0,G267&lt;&gt;0,H267&lt;&gt;0,I267&lt;&gt;0)*(F267 + (F267 = 0))*(G267 + (G267 = 0))*(H267 + (H267 = 0))*(I267 + (I267 = 0))</f>
        <v>4.5999999999999996</v>
      </c>
      <c r="K267" s="11"/>
      <c r="L267" s="11"/>
      <c r="M267" s="11"/>
    </row>
    <row r="268" spans="1:13" x14ac:dyDescent="0.4">
      <c r="A268" s="11"/>
      <c r="B268" s="11"/>
      <c r="C268" s="10" t="s">
        <v>36</v>
      </c>
      <c r="D268" s="26"/>
      <c r="E268" s="10" t="s">
        <v>241</v>
      </c>
      <c r="F268" s="15">
        <v>1</v>
      </c>
      <c r="G268" s="14">
        <v>6</v>
      </c>
      <c r="H268" s="14">
        <v>0.2</v>
      </c>
      <c r="I268" s="14">
        <v>0</v>
      </c>
      <c r="J268" s="12">
        <f>OR(F268&lt;&gt;0,G268&lt;&gt;0,H268&lt;&gt;0,I268&lt;&gt;0)*(F268 + (F268 = 0))*(G268 + (G268 = 0))*(H268 + (H268 = 0))*(I268 + (I268 = 0))</f>
        <v>1.2</v>
      </c>
      <c r="K268" s="11"/>
      <c r="L268" s="11"/>
      <c r="M268" s="11"/>
    </row>
    <row r="269" spans="1:13" x14ac:dyDescent="0.4">
      <c r="A269" s="11"/>
      <c r="B269" s="11"/>
      <c r="C269" s="10" t="s">
        <v>36</v>
      </c>
      <c r="D269" s="26"/>
      <c r="E269" s="10" t="s">
        <v>17</v>
      </c>
      <c r="F269" s="15">
        <v>2</v>
      </c>
      <c r="G269" s="14">
        <v>5</v>
      </c>
      <c r="H269" s="14">
        <v>0.2</v>
      </c>
      <c r="I269" s="14">
        <v>0</v>
      </c>
      <c r="J269" s="12">
        <f>OR(F269&lt;&gt;0,G269&lt;&gt;0,H269&lt;&gt;0,I269&lt;&gt;0)*(F269 + (F269 = 0))*(G269 + (G269 = 0))*(H269 + (H269 = 0))*(I269 + (I269 = 0))</f>
        <v>2</v>
      </c>
      <c r="K269" s="11"/>
      <c r="L269" s="11"/>
      <c r="M269" s="11"/>
    </row>
    <row r="270" spans="1:13" x14ac:dyDescent="0.4">
      <c r="A270" s="11"/>
      <c r="B270" s="11"/>
      <c r="C270" s="10" t="s">
        <v>36</v>
      </c>
      <c r="D270" s="26"/>
      <c r="E270" s="10" t="s">
        <v>17</v>
      </c>
      <c r="F270" s="15">
        <v>6</v>
      </c>
      <c r="G270" s="14">
        <v>4</v>
      </c>
      <c r="H270" s="14">
        <v>0.2</v>
      </c>
      <c r="I270" s="14">
        <v>0</v>
      </c>
      <c r="J270" s="12">
        <f>OR(F270&lt;&gt;0,G270&lt;&gt;0,H270&lt;&gt;0,I270&lt;&gt;0)*(F270 + (F270 = 0))*(G270 + (G270 = 0))*(H270 + (H270 = 0))*(I270 + (I270 = 0))</f>
        <v>4.8</v>
      </c>
      <c r="K270" s="11"/>
      <c r="L270" s="11"/>
      <c r="M270" s="11"/>
    </row>
    <row r="271" spans="1:13" x14ac:dyDescent="0.4">
      <c r="A271" s="11"/>
      <c r="B271" s="11"/>
      <c r="C271" s="10" t="s">
        <v>36</v>
      </c>
      <c r="D271" s="26"/>
      <c r="E271" s="10" t="s">
        <v>242</v>
      </c>
      <c r="F271" s="15">
        <v>6</v>
      </c>
      <c r="G271" s="14">
        <v>8</v>
      </c>
      <c r="H271" s="14">
        <v>0.2</v>
      </c>
      <c r="I271" s="14">
        <v>0</v>
      </c>
      <c r="J271" s="12">
        <f>OR(F271&lt;&gt;0,G271&lt;&gt;0,H271&lt;&gt;0,I271&lt;&gt;0)*(F271 + (F271 = 0))*(G271 + (G271 = 0))*(H271 + (H271 = 0))*(I271 + (I271 = 0))</f>
        <v>9.6</v>
      </c>
      <c r="K271" s="11"/>
      <c r="L271" s="11"/>
      <c r="M271" s="11"/>
    </row>
    <row r="272" spans="1:13" x14ac:dyDescent="0.4">
      <c r="A272" s="11"/>
      <c r="B272" s="11"/>
      <c r="C272" s="11"/>
      <c r="D272" s="26"/>
      <c r="E272" s="11"/>
      <c r="F272" s="11"/>
      <c r="G272" s="11"/>
      <c r="H272" s="11"/>
      <c r="I272" s="11"/>
      <c r="J272" s="16" t="s">
        <v>243</v>
      </c>
      <c r="K272" s="17">
        <f>SUM(J266:J271)</f>
        <v>26.8</v>
      </c>
      <c r="L272" s="17">
        <f>M253+M254+M255+M264+M265</f>
        <v>158.46</v>
      </c>
      <c r="M272" s="17">
        <f>ROUND(K272*L272,2)</f>
        <v>4246.7299999999996</v>
      </c>
    </row>
    <row r="273" spans="1:13" ht="1" customHeight="1" x14ac:dyDescent="0.4">
      <c r="A273" s="18"/>
      <c r="B273" s="18"/>
      <c r="C273" s="18"/>
      <c r="D273" s="27"/>
      <c r="E273" s="18"/>
      <c r="F273" s="18"/>
      <c r="G273" s="18"/>
      <c r="H273" s="18"/>
      <c r="I273" s="18"/>
      <c r="J273" s="18"/>
      <c r="K273" s="18"/>
      <c r="L273" s="18"/>
      <c r="M273" s="18"/>
    </row>
    <row r="274" spans="1:13" ht="42.9" x14ac:dyDescent="0.4">
      <c r="A274" s="9" t="s">
        <v>244</v>
      </c>
      <c r="B274" s="10" t="s">
        <v>20</v>
      </c>
      <c r="C274" s="10" t="s">
        <v>57</v>
      </c>
      <c r="D274" s="25" t="s">
        <v>245</v>
      </c>
      <c r="E274" s="11"/>
      <c r="F274" s="11"/>
      <c r="G274" s="11"/>
      <c r="H274" s="11"/>
      <c r="I274" s="11"/>
      <c r="J274" s="11"/>
      <c r="K274" s="12">
        <f>K284</f>
        <v>22</v>
      </c>
      <c r="L274" s="12">
        <f>L284</f>
        <v>38.4</v>
      </c>
      <c r="M274" s="12">
        <f>M284</f>
        <v>844.8</v>
      </c>
    </row>
    <row r="275" spans="1:13" x14ac:dyDescent="0.4">
      <c r="A275" s="10" t="s">
        <v>23</v>
      </c>
      <c r="B275" s="10" t="s">
        <v>24</v>
      </c>
      <c r="C275" s="10" t="s">
        <v>25</v>
      </c>
      <c r="D275" s="25" t="s">
        <v>26</v>
      </c>
      <c r="E275" s="11"/>
      <c r="F275" s="11"/>
      <c r="G275" s="11"/>
      <c r="H275" s="11"/>
      <c r="I275" s="11"/>
      <c r="J275" s="11"/>
      <c r="K275" s="13">
        <v>0.215</v>
      </c>
      <c r="L275" s="14">
        <v>23.8</v>
      </c>
      <c r="M275" s="12">
        <f>ROUND(K275*L275,2)</f>
        <v>5.12</v>
      </c>
    </row>
    <row r="276" spans="1:13" x14ac:dyDescent="0.4">
      <c r="A276" s="10" t="s">
        <v>107</v>
      </c>
      <c r="B276" s="10" t="s">
        <v>24</v>
      </c>
      <c r="C276" s="10" t="s">
        <v>25</v>
      </c>
      <c r="D276" s="25" t="s">
        <v>108</v>
      </c>
      <c r="E276" s="11"/>
      <c r="F276" s="11"/>
      <c r="G276" s="11"/>
      <c r="H276" s="11"/>
      <c r="I276" s="11"/>
      <c r="J276" s="11"/>
      <c r="K276" s="13">
        <v>0.70799999999999996</v>
      </c>
      <c r="L276" s="14">
        <v>27.53</v>
      </c>
      <c r="M276" s="12">
        <f>ROUND(K276*L276,2)</f>
        <v>19.489999999999998</v>
      </c>
    </row>
    <row r="277" spans="1:13" ht="21.45" x14ac:dyDescent="0.4">
      <c r="A277" s="10" t="s">
        <v>246</v>
      </c>
      <c r="B277" s="10" t="s">
        <v>110</v>
      </c>
      <c r="C277" s="10" t="s">
        <v>120</v>
      </c>
      <c r="D277" s="25" t="s">
        <v>247</v>
      </c>
      <c r="E277" s="11"/>
      <c r="F277" s="11"/>
      <c r="G277" s="11"/>
      <c r="H277" s="11"/>
      <c r="I277" s="11"/>
      <c r="J277" s="11"/>
      <c r="K277" s="13">
        <v>1.0999999999999999E-2</v>
      </c>
      <c r="L277" s="14">
        <v>61.12</v>
      </c>
      <c r="M277" s="12">
        <f>ROUND(K277*L277,2)</f>
        <v>0.67</v>
      </c>
    </row>
    <row r="278" spans="1:13" x14ac:dyDescent="0.4">
      <c r="A278" s="10" t="s">
        <v>248</v>
      </c>
      <c r="B278" s="10" t="s">
        <v>110</v>
      </c>
      <c r="C278" s="10" t="s">
        <v>103</v>
      </c>
      <c r="D278" s="25" t="s">
        <v>249</v>
      </c>
      <c r="E278" s="11"/>
      <c r="F278" s="11"/>
      <c r="G278" s="11"/>
      <c r="H278" s="11"/>
      <c r="I278" s="11"/>
      <c r="J278" s="11"/>
      <c r="K278" s="13">
        <v>25</v>
      </c>
      <c r="L278" s="14">
        <v>0.51</v>
      </c>
      <c r="M278" s="12">
        <f>ROUND(K278*L278,2)</f>
        <v>12.75</v>
      </c>
    </row>
    <row r="279" spans="1:13" x14ac:dyDescent="0.4">
      <c r="A279" s="10" t="s">
        <v>32</v>
      </c>
      <c r="B279" s="10" t="s">
        <v>33</v>
      </c>
      <c r="C279" s="10" t="s">
        <v>34</v>
      </c>
      <c r="D279" s="25" t="s">
        <v>35</v>
      </c>
      <c r="E279" s="11"/>
      <c r="F279" s="11"/>
      <c r="G279" s="11"/>
      <c r="H279" s="11"/>
      <c r="I279" s="11"/>
      <c r="J279" s="11"/>
      <c r="K279" s="13">
        <v>0.246</v>
      </c>
      <c r="L279" s="14">
        <v>1.5</v>
      </c>
      <c r="M279" s="12">
        <f>ROUND(K279*L279,2)</f>
        <v>0.37</v>
      </c>
    </row>
    <row r="280" spans="1:13" x14ac:dyDescent="0.4">
      <c r="A280" s="11"/>
      <c r="B280" s="11"/>
      <c r="C280" s="10" t="s">
        <v>36</v>
      </c>
      <c r="D280" s="26"/>
      <c r="E280" s="10" t="s">
        <v>250</v>
      </c>
      <c r="F280" s="15">
        <v>1</v>
      </c>
      <c r="G280" s="14">
        <v>27</v>
      </c>
      <c r="H280" s="14">
        <v>0.2</v>
      </c>
      <c r="I280" s="14">
        <v>0</v>
      </c>
      <c r="J280" s="12">
        <f>OR(F280&lt;&gt;0,G280&lt;&gt;0,H280&lt;&gt;0,I280&lt;&gt;0)*(F280 + (F280 = 0))*(G280 + (G280 = 0))*(H280 + (H280 = 0))*(I280 + (I280 = 0))</f>
        <v>5.4</v>
      </c>
      <c r="K280" s="11"/>
      <c r="L280" s="11"/>
      <c r="M280" s="11"/>
    </row>
    <row r="281" spans="1:13" x14ac:dyDescent="0.4">
      <c r="A281" s="11"/>
      <c r="B281" s="11"/>
      <c r="C281" s="10" t="s">
        <v>36</v>
      </c>
      <c r="D281" s="26"/>
      <c r="E281" s="10" t="s">
        <v>17</v>
      </c>
      <c r="F281" s="15">
        <v>1</v>
      </c>
      <c r="G281" s="14">
        <v>24</v>
      </c>
      <c r="H281" s="14">
        <v>0.2</v>
      </c>
      <c r="I281" s="14">
        <v>0</v>
      </c>
      <c r="J281" s="12">
        <f>OR(F281&lt;&gt;0,G281&lt;&gt;0,H281&lt;&gt;0,I281&lt;&gt;0)*(F281 + (F281 = 0))*(G281 + (G281 = 0))*(H281 + (H281 = 0))*(I281 + (I281 = 0))</f>
        <v>4.8</v>
      </c>
      <c r="K281" s="11"/>
      <c r="L281" s="11"/>
      <c r="M281" s="11"/>
    </row>
    <row r="282" spans="1:13" x14ac:dyDescent="0.4">
      <c r="A282" s="11"/>
      <c r="B282" s="11"/>
      <c r="C282" s="10" t="s">
        <v>36</v>
      </c>
      <c r="D282" s="26"/>
      <c r="E282" s="10" t="s">
        <v>251</v>
      </c>
      <c r="F282" s="15">
        <v>3</v>
      </c>
      <c r="G282" s="14">
        <v>3</v>
      </c>
      <c r="H282" s="14">
        <v>0.2</v>
      </c>
      <c r="I282" s="14">
        <v>0</v>
      </c>
      <c r="J282" s="12">
        <f>OR(F282&lt;&gt;0,G282&lt;&gt;0,H282&lt;&gt;0,I282&lt;&gt;0)*(F282 + (F282 = 0))*(G282 + (G282 = 0))*(H282 + (H282 = 0))*(I282 + (I282 = 0))</f>
        <v>1.8</v>
      </c>
      <c r="K282" s="11"/>
      <c r="L282" s="11"/>
      <c r="M282" s="11"/>
    </row>
    <row r="283" spans="1:13" x14ac:dyDescent="0.4">
      <c r="A283" s="11"/>
      <c r="B283" s="11"/>
      <c r="C283" s="10" t="s">
        <v>36</v>
      </c>
      <c r="D283" s="26"/>
      <c r="E283" s="10" t="s">
        <v>17</v>
      </c>
      <c r="F283" s="15">
        <v>2</v>
      </c>
      <c r="G283" s="14">
        <v>5</v>
      </c>
      <c r="H283" s="14">
        <v>0</v>
      </c>
      <c r="I283" s="14">
        <v>0</v>
      </c>
      <c r="J283" s="12">
        <f>OR(F283&lt;&gt;0,G283&lt;&gt;0,H283&lt;&gt;0,I283&lt;&gt;0)*(F283 + (F283 = 0))*(G283 + (G283 = 0))*(H283 + (H283 = 0))*(I283 + (I283 = 0))</f>
        <v>10</v>
      </c>
      <c r="K283" s="11"/>
      <c r="L283" s="11"/>
      <c r="M283" s="11"/>
    </row>
    <row r="284" spans="1:13" x14ac:dyDescent="0.4">
      <c r="A284" s="11"/>
      <c r="B284" s="11"/>
      <c r="C284" s="11"/>
      <c r="D284" s="26"/>
      <c r="E284" s="11"/>
      <c r="F284" s="11"/>
      <c r="G284" s="11"/>
      <c r="H284" s="11"/>
      <c r="I284" s="11"/>
      <c r="J284" s="16" t="s">
        <v>252</v>
      </c>
      <c r="K284" s="17">
        <f>SUM(J280:J283)</f>
        <v>22</v>
      </c>
      <c r="L284" s="17">
        <f>SUM(M275:M279)</f>
        <v>38.4</v>
      </c>
      <c r="M284" s="17">
        <f>ROUND(K284*L284,2)</f>
        <v>844.8</v>
      </c>
    </row>
    <row r="285" spans="1:13" ht="1" customHeight="1" x14ac:dyDescent="0.4">
      <c r="A285" s="18"/>
      <c r="B285" s="18"/>
      <c r="C285" s="18"/>
      <c r="D285" s="27"/>
      <c r="E285" s="18"/>
      <c r="F285" s="18"/>
      <c r="G285" s="18"/>
      <c r="H285" s="18"/>
      <c r="I285" s="18"/>
      <c r="J285" s="18"/>
      <c r="K285" s="18"/>
      <c r="L285" s="18"/>
      <c r="M285" s="18"/>
    </row>
    <row r="286" spans="1:13" ht="21.45" x14ac:dyDescent="0.4">
      <c r="A286" s="9" t="s">
        <v>253</v>
      </c>
      <c r="B286" s="10" t="s">
        <v>20</v>
      </c>
      <c r="C286" s="10" t="s">
        <v>254</v>
      </c>
      <c r="D286" s="25" t="s">
        <v>255</v>
      </c>
      <c r="E286" s="11"/>
      <c r="F286" s="11"/>
      <c r="G286" s="11"/>
      <c r="H286" s="11"/>
      <c r="I286" s="11"/>
      <c r="J286" s="11"/>
      <c r="K286" s="12">
        <f>K301</f>
        <v>217</v>
      </c>
      <c r="L286" s="12">
        <f>L301</f>
        <v>119.56</v>
      </c>
      <c r="M286" s="12">
        <f>M301</f>
        <v>25944.52</v>
      </c>
    </row>
    <row r="287" spans="1:13" ht="42.9" x14ac:dyDescent="0.4">
      <c r="A287" s="10" t="s">
        <v>256</v>
      </c>
      <c r="B287" s="10" t="s">
        <v>110</v>
      </c>
      <c r="C287" s="10" t="s">
        <v>181</v>
      </c>
      <c r="D287" s="25" t="s">
        <v>257</v>
      </c>
      <c r="E287" s="11"/>
      <c r="F287" s="11"/>
      <c r="G287" s="11"/>
      <c r="H287" s="11"/>
      <c r="I287" s="11"/>
      <c r="J287" s="11"/>
      <c r="K287" s="13">
        <v>0.105</v>
      </c>
      <c r="L287" s="14">
        <v>324.94</v>
      </c>
      <c r="M287" s="12">
        <f>ROUND(K287*L287,2)</f>
        <v>34.119999999999997</v>
      </c>
    </row>
    <row r="288" spans="1:13" ht="42.9" x14ac:dyDescent="0.4">
      <c r="A288" s="10" t="s">
        <v>258</v>
      </c>
      <c r="B288" s="10" t="s">
        <v>110</v>
      </c>
      <c r="C288" s="10" t="s">
        <v>168</v>
      </c>
      <c r="D288" s="25" t="s">
        <v>259</v>
      </c>
      <c r="E288" s="11"/>
      <c r="F288" s="11"/>
      <c r="G288" s="11"/>
      <c r="H288" s="11"/>
      <c r="I288" s="11"/>
      <c r="J288" s="11"/>
      <c r="K288" s="13">
        <v>0.3</v>
      </c>
      <c r="L288" s="14">
        <v>6.7</v>
      </c>
      <c r="M288" s="12">
        <f>ROUND(K288*L288,2)</f>
        <v>2.0099999999999998</v>
      </c>
    </row>
    <row r="289" spans="1:13" x14ac:dyDescent="0.4">
      <c r="A289" s="10" t="s">
        <v>260</v>
      </c>
      <c r="B289" s="10" t="s">
        <v>30</v>
      </c>
      <c r="C289" s="10" t="s">
        <v>25</v>
      </c>
      <c r="D289" s="25" t="s">
        <v>261</v>
      </c>
      <c r="E289" s="11"/>
      <c r="F289" s="11"/>
      <c r="G289" s="11"/>
      <c r="H289" s="11"/>
      <c r="I289" s="11"/>
      <c r="J289" s="11"/>
      <c r="K289" s="13">
        <v>2.1999999999999999E-2</v>
      </c>
      <c r="L289" s="14">
        <v>5.83</v>
      </c>
      <c r="M289" s="12">
        <f>ROUND(K289*L289,2)</f>
        <v>0.13</v>
      </c>
    </row>
    <row r="290" spans="1:13" x14ac:dyDescent="0.4">
      <c r="A290" s="10" t="s">
        <v>262</v>
      </c>
      <c r="B290" s="10" t="s">
        <v>30</v>
      </c>
      <c r="C290" s="10" t="s">
        <v>25</v>
      </c>
      <c r="D290" s="25" t="s">
        <v>263</v>
      </c>
      <c r="E290" s="11"/>
      <c r="F290" s="11"/>
      <c r="G290" s="11"/>
      <c r="H290" s="11"/>
      <c r="I290" s="11"/>
      <c r="J290" s="11"/>
      <c r="K290" s="13">
        <v>0.16500000000000001</v>
      </c>
      <c r="L290" s="14">
        <v>5.74</v>
      </c>
      <c r="M290" s="12">
        <f>ROUND(K290*L290,2)</f>
        <v>0.95</v>
      </c>
    </row>
    <row r="291" spans="1:13" ht="21.45" x14ac:dyDescent="0.4">
      <c r="A291" s="10" t="s">
        <v>264</v>
      </c>
      <c r="B291" s="10" t="s">
        <v>30</v>
      </c>
      <c r="C291" s="10" t="s">
        <v>25</v>
      </c>
      <c r="D291" s="25" t="s">
        <v>265</v>
      </c>
      <c r="E291" s="11"/>
      <c r="F291" s="11"/>
      <c r="G291" s="11"/>
      <c r="H291" s="11"/>
      <c r="I291" s="11"/>
      <c r="J291" s="11"/>
      <c r="K291" s="13">
        <v>4.07</v>
      </c>
      <c r="L291" s="14">
        <v>11.71</v>
      </c>
      <c r="M291" s="12">
        <f>ROUND(K291*L291,2)</f>
        <v>47.66</v>
      </c>
    </row>
    <row r="292" spans="1:13" x14ac:dyDescent="0.4">
      <c r="A292" s="10" t="s">
        <v>188</v>
      </c>
      <c r="B292" s="10" t="s">
        <v>24</v>
      </c>
      <c r="C292" s="10" t="s">
        <v>25</v>
      </c>
      <c r="D292" s="25" t="s">
        <v>189</v>
      </c>
      <c r="E292" s="11"/>
      <c r="F292" s="11"/>
      <c r="G292" s="11"/>
      <c r="H292" s="11"/>
      <c r="I292" s="11"/>
      <c r="J292" s="11"/>
      <c r="K292" s="13">
        <v>0.52800000000000002</v>
      </c>
      <c r="L292" s="14">
        <v>32.43</v>
      </c>
      <c r="M292" s="12">
        <f>ROUND(K292*L292,2)</f>
        <v>17.12</v>
      </c>
    </row>
    <row r="293" spans="1:13" x14ac:dyDescent="0.4">
      <c r="A293" s="10" t="s">
        <v>190</v>
      </c>
      <c r="B293" s="10" t="s">
        <v>24</v>
      </c>
      <c r="C293" s="10" t="s">
        <v>25</v>
      </c>
      <c r="D293" s="25" t="s">
        <v>191</v>
      </c>
      <c r="E293" s="11"/>
      <c r="F293" s="11"/>
      <c r="G293" s="11"/>
      <c r="H293" s="11"/>
      <c r="I293" s="11"/>
      <c r="J293" s="11"/>
      <c r="K293" s="13">
        <v>0.52800000000000002</v>
      </c>
      <c r="L293" s="14">
        <v>28.84</v>
      </c>
      <c r="M293" s="12">
        <f>ROUND(K293*L293,2)</f>
        <v>15.23</v>
      </c>
    </row>
    <row r="294" spans="1:13" x14ac:dyDescent="0.4">
      <c r="A294" s="10" t="s">
        <v>192</v>
      </c>
      <c r="B294" s="10" t="s">
        <v>33</v>
      </c>
      <c r="C294" s="10" t="s">
        <v>34</v>
      </c>
      <c r="D294" s="25" t="s">
        <v>193</v>
      </c>
      <c r="E294" s="11"/>
      <c r="F294" s="11"/>
      <c r="G294" s="11"/>
      <c r="H294" s="11"/>
      <c r="I294" s="11"/>
      <c r="J294" s="11"/>
      <c r="K294" s="13">
        <v>1.1719999999999999</v>
      </c>
      <c r="L294" s="14">
        <v>2</v>
      </c>
      <c r="M294" s="12">
        <f>ROUND(K294*L294,2)</f>
        <v>2.34</v>
      </c>
    </row>
    <row r="295" spans="1:13" x14ac:dyDescent="0.4">
      <c r="A295" s="11"/>
      <c r="B295" s="11"/>
      <c r="C295" s="10" t="s">
        <v>36</v>
      </c>
      <c r="D295" s="26"/>
      <c r="E295" s="10" t="s">
        <v>266</v>
      </c>
      <c r="F295" s="15">
        <v>3</v>
      </c>
      <c r="G295" s="14">
        <v>4.5999999999999996</v>
      </c>
      <c r="H295" s="14">
        <v>2.6</v>
      </c>
      <c r="I295" s="14">
        <v>0</v>
      </c>
      <c r="J295" s="12">
        <f>OR(F295&lt;&gt;0,G295&lt;&gt;0,H295&lt;&gt;0,I295&lt;&gt;0)*(F295 + (F295 = 0))*(G295 + (G295 = 0))*(H295 + (H295 = 0))*(I295 + (I295 = 0))</f>
        <v>35.880000000000003</v>
      </c>
      <c r="K295" s="11"/>
      <c r="L295" s="11"/>
      <c r="M295" s="11"/>
    </row>
    <row r="296" spans="1:13" x14ac:dyDescent="0.4">
      <c r="A296" s="11"/>
      <c r="B296" s="11"/>
      <c r="C296" s="10" t="s">
        <v>36</v>
      </c>
      <c r="D296" s="26"/>
      <c r="E296" s="10" t="s">
        <v>17</v>
      </c>
      <c r="F296" s="15">
        <v>2</v>
      </c>
      <c r="G296" s="14">
        <v>4.5999999999999996</v>
      </c>
      <c r="H296" s="14">
        <v>3.6</v>
      </c>
      <c r="I296" s="14">
        <v>0</v>
      </c>
      <c r="J296" s="12">
        <f>OR(F296&lt;&gt;0,G296&lt;&gt;0,H296&lt;&gt;0,I296&lt;&gt;0)*(F296 + (F296 = 0))*(G296 + (G296 = 0))*(H296 + (H296 = 0))*(I296 + (I296 = 0))</f>
        <v>33.119999999999997</v>
      </c>
      <c r="K296" s="11"/>
      <c r="L296" s="11"/>
      <c r="M296" s="11"/>
    </row>
    <row r="297" spans="1:13" x14ac:dyDescent="0.4">
      <c r="A297" s="11"/>
      <c r="B297" s="11"/>
      <c r="C297" s="10" t="s">
        <v>36</v>
      </c>
      <c r="D297" s="26"/>
      <c r="E297" s="10" t="s">
        <v>267</v>
      </c>
      <c r="F297" s="15">
        <v>6</v>
      </c>
      <c r="G297" s="14">
        <v>3.6</v>
      </c>
      <c r="H297" s="14">
        <v>2.5</v>
      </c>
      <c r="I297" s="14">
        <v>0</v>
      </c>
      <c r="J297" s="12">
        <f>OR(F297&lt;&gt;0,G297&lt;&gt;0,H297&lt;&gt;0,I297&lt;&gt;0)*(F297 + (F297 = 0))*(G297 + (G297 = 0))*(H297 + (H297 = 0))*(I297 + (I297 = 0))</f>
        <v>54</v>
      </c>
      <c r="K297" s="11"/>
      <c r="L297" s="11"/>
      <c r="M297" s="11"/>
    </row>
    <row r="298" spans="1:13" x14ac:dyDescent="0.4">
      <c r="A298" s="11"/>
      <c r="B298" s="11"/>
      <c r="C298" s="10" t="s">
        <v>36</v>
      </c>
      <c r="D298" s="26"/>
      <c r="E298" s="10" t="s">
        <v>17</v>
      </c>
      <c r="F298" s="15">
        <v>1</v>
      </c>
      <c r="G298" s="14">
        <v>4.5999999999999996</v>
      </c>
      <c r="H298" s="14">
        <v>2.5</v>
      </c>
      <c r="I298" s="14">
        <v>0</v>
      </c>
      <c r="J298" s="12">
        <f>OR(F298&lt;&gt;0,G298&lt;&gt;0,H298&lt;&gt;0,I298&lt;&gt;0)*(F298 + (F298 = 0))*(G298 + (G298 = 0))*(H298 + (H298 = 0))*(I298 + (I298 = 0))</f>
        <v>11.5</v>
      </c>
      <c r="K298" s="11"/>
      <c r="L298" s="11"/>
      <c r="M298" s="11"/>
    </row>
    <row r="299" spans="1:13" x14ac:dyDescent="0.4">
      <c r="A299" s="11"/>
      <c r="B299" s="11"/>
      <c r="C299" s="10" t="s">
        <v>36</v>
      </c>
      <c r="D299" s="26"/>
      <c r="E299" s="10" t="s">
        <v>17</v>
      </c>
      <c r="F299" s="15">
        <v>1</v>
      </c>
      <c r="G299" s="14">
        <v>5</v>
      </c>
      <c r="H299" s="14">
        <v>2.5</v>
      </c>
      <c r="I299" s="14">
        <v>0</v>
      </c>
      <c r="J299" s="12">
        <f>OR(F299&lt;&gt;0,G299&lt;&gt;0,H299&lt;&gt;0,I299&lt;&gt;0)*(F299 + (F299 = 0))*(G299 + (G299 = 0))*(H299 + (H299 = 0))*(I299 + (I299 = 0))</f>
        <v>12.5</v>
      </c>
      <c r="K299" s="11"/>
      <c r="L299" s="11"/>
      <c r="M299" s="11"/>
    </row>
    <row r="300" spans="1:13" x14ac:dyDescent="0.4">
      <c r="A300" s="11"/>
      <c r="B300" s="11"/>
      <c r="C300" s="10" t="s">
        <v>36</v>
      </c>
      <c r="D300" s="26"/>
      <c r="E300" s="10" t="s">
        <v>268</v>
      </c>
      <c r="F300" s="15">
        <v>1</v>
      </c>
      <c r="G300" s="14">
        <v>10</v>
      </c>
      <c r="H300" s="14">
        <v>7</v>
      </c>
      <c r="I300" s="14">
        <v>0</v>
      </c>
      <c r="J300" s="12">
        <f>OR(F300&lt;&gt;0,G300&lt;&gt;0,H300&lt;&gt;0,I300&lt;&gt;0)*(F300 + (F300 = 0))*(G300 + (G300 = 0))*(H300 + (H300 = 0))*(I300 + (I300 = 0))</f>
        <v>70</v>
      </c>
      <c r="K300" s="11"/>
      <c r="L300" s="11"/>
      <c r="M300" s="11"/>
    </row>
    <row r="301" spans="1:13" x14ac:dyDescent="0.4">
      <c r="A301" s="11"/>
      <c r="B301" s="11"/>
      <c r="C301" s="11"/>
      <c r="D301" s="26"/>
      <c r="E301" s="11"/>
      <c r="F301" s="11"/>
      <c r="G301" s="11"/>
      <c r="H301" s="11"/>
      <c r="I301" s="11"/>
      <c r="J301" s="16" t="s">
        <v>269</v>
      </c>
      <c r="K301" s="17">
        <f>SUM(J295:J300)</f>
        <v>217</v>
      </c>
      <c r="L301" s="17">
        <f>SUM(M287:M294)</f>
        <v>119.56</v>
      </c>
      <c r="M301" s="17">
        <f>ROUND(K301*L301,2)</f>
        <v>25944.52</v>
      </c>
    </row>
    <row r="302" spans="1:13" ht="1" customHeight="1" x14ac:dyDescent="0.4">
      <c r="A302" s="18"/>
      <c r="B302" s="18"/>
      <c r="C302" s="18"/>
      <c r="D302" s="27"/>
      <c r="E302" s="18"/>
      <c r="F302" s="18"/>
      <c r="G302" s="18"/>
      <c r="H302" s="18"/>
      <c r="I302" s="18"/>
      <c r="J302" s="18"/>
      <c r="K302" s="18"/>
      <c r="L302" s="18"/>
      <c r="M302" s="18"/>
    </row>
    <row r="303" spans="1:13" ht="42.9" x14ac:dyDescent="0.4">
      <c r="A303" s="9" t="s">
        <v>270</v>
      </c>
      <c r="B303" s="10" t="s">
        <v>20</v>
      </c>
      <c r="C303" s="10" t="s">
        <v>21</v>
      </c>
      <c r="D303" s="25" t="s">
        <v>271</v>
      </c>
      <c r="E303" s="11"/>
      <c r="F303" s="11"/>
      <c r="G303" s="11"/>
      <c r="H303" s="11"/>
      <c r="I303" s="11"/>
      <c r="J303" s="11"/>
      <c r="K303" s="12">
        <f>K319</f>
        <v>217</v>
      </c>
      <c r="L303" s="12">
        <f>L319</f>
        <v>38.25</v>
      </c>
      <c r="M303" s="12">
        <f>M319</f>
        <v>8300.25</v>
      </c>
    </row>
    <row r="304" spans="1:13" x14ac:dyDescent="0.4">
      <c r="A304" s="10" t="s">
        <v>23</v>
      </c>
      <c r="B304" s="10" t="s">
        <v>24</v>
      </c>
      <c r="C304" s="10" t="s">
        <v>25</v>
      </c>
      <c r="D304" s="25" t="s">
        <v>26</v>
      </c>
      <c r="E304" s="11"/>
      <c r="F304" s="11"/>
      <c r="G304" s="11"/>
      <c r="H304" s="11"/>
      <c r="I304" s="11"/>
      <c r="J304" s="11"/>
      <c r="K304" s="13">
        <v>3.9E-2</v>
      </c>
      <c r="L304" s="14">
        <v>23.8</v>
      </c>
      <c r="M304" s="12">
        <f>ROUND(K304*L304,2)</f>
        <v>0.93</v>
      </c>
    </row>
    <row r="305" spans="1:13" x14ac:dyDescent="0.4">
      <c r="A305" s="10" t="s">
        <v>27</v>
      </c>
      <c r="B305" s="10" t="s">
        <v>24</v>
      </c>
      <c r="C305" s="10" t="s">
        <v>25</v>
      </c>
      <c r="D305" s="25" t="s">
        <v>28</v>
      </c>
      <c r="E305" s="11"/>
      <c r="F305" s="11"/>
      <c r="G305" s="11"/>
      <c r="H305" s="11"/>
      <c r="I305" s="11"/>
      <c r="J305" s="11"/>
      <c r="K305" s="13">
        <v>0.06</v>
      </c>
      <c r="L305" s="14">
        <v>23.03</v>
      </c>
      <c r="M305" s="12">
        <f>ROUND(K305*L305,2)</f>
        <v>1.38</v>
      </c>
    </row>
    <row r="306" spans="1:13" x14ac:dyDescent="0.4">
      <c r="A306" s="10" t="s">
        <v>107</v>
      </c>
      <c r="B306" s="10" t="s">
        <v>24</v>
      </c>
      <c r="C306" s="10" t="s">
        <v>25</v>
      </c>
      <c r="D306" s="25" t="s">
        <v>108</v>
      </c>
      <c r="E306" s="11"/>
      <c r="F306" s="11"/>
      <c r="G306" s="11"/>
      <c r="H306" s="11"/>
      <c r="I306" s="11"/>
      <c r="J306" s="11"/>
      <c r="K306" s="13">
        <v>1.6E-2</v>
      </c>
      <c r="L306" s="14">
        <v>27.53</v>
      </c>
      <c r="M306" s="12">
        <f>ROUND(K306*L306,2)</f>
        <v>0.44</v>
      </c>
    </row>
    <row r="307" spans="1:13" ht="32.15" x14ac:dyDescent="0.4">
      <c r="A307" s="10" t="s">
        <v>272</v>
      </c>
      <c r="B307" s="10" t="s">
        <v>110</v>
      </c>
      <c r="C307" s="10" t="s">
        <v>48</v>
      </c>
      <c r="D307" s="25" t="s">
        <v>273</v>
      </c>
      <c r="E307" s="11"/>
      <c r="F307" s="11"/>
      <c r="G307" s="11"/>
      <c r="H307" s="11"/>
      <c r="I307" s="11"/>
      <c r="J307" s="11"/>
      <c r="K307" s="13">
        <v>0.21</v>
      </c>
      <c r="L307" s="14">
        <v>123.28</v>
      </c>
      <c r="M307" s="12">
        <f>ROUND(K307*L307,2)</f>
        <v>25.89</v>
      </c>
    </row>
    <row r="308" spans="1:13" ht="32.15" x14ac:dyDescent="0.4">
      <c r="A308" s="10" t="s">
        <v>274</v>
      </c>
      <c r="B308" s="10" t="s">
        <v>110</v>
      </c>
      <c r="C308" s="10" t="s">
        <v>201</v>
      </c>
      <c r="D308" s="25" t="s">
        <v>275</v>
      </c>
      <c r="E308" s="11"/>
      <c r="F308" s="11"/>
      <c r="G308" s="11"/>
      <c r="H308" s="11"/>
      <c r="I308" s="11"/>
      <c r="J308" s="11"/>
      <c r="K308" s="13">
        <v>5</v>
      </c>
      <c r="L308" s="14">
        <v>1.39</v>
      </c>
      <c r="M308" s="12">
        <f>ROUND(K308*L308,2)</f>
        <v>6.95</v>
      </c>
    </row>
    <row r="309" spans="1:13" x14ac:dyDescent="0.4">
      <c r="A309" s="10" t="s">
        <v>276</v>
      </c>
      <c r="B309" s="10" t="s">
        <v>30</v>
      </c>
      <c r="C309" s="10" t="s">
        <v>25</v>
      </c>
      <c r="D309" s="25" t="s">
        <v>277</v>
      </c>
      <c r="E309" s="11"/>
      <c r="F309" s="11"/>
      <c r="G309" s="11"/>
      <c r="H309" s="11"/>
      <c r="I309" s="11"/>
      <c r="J309" s="11"/>
      <c r="K309" s="13">
        <v>1.2999999999999999E-2</v>
      </c>
      <c r="L309" s="14">
        <v>184.66</v>
      </c>
      <c r="M309" s="12">
        <f>ROUND(K309*L309,2)</f>
        <v>2.4</v>
      </c>
    </row>
    <row r="310" spans="1:13" x14ac:dyDescent="0.4">
      <c r="A310" s="10" t="s">
        <v>228</v>
      </c>
      <c r="B310" s="10" t="s">
        <v>30</v>
      </c>
      <c r="C310" s="10" t="s">
        <v>25</v>
      </c>
      <c r="D310" s="25" t="s">
        <v>229</v>
      </c>
      <c r="E310" s="11"/>
      <c r="F310" s="11"/>
      <c r="G310" s="11"/>
      <c r="H310" s="11"/>
      <c r="I310" s="11"/>
      <c r="J310" s="11"/>
      <c r="K310" s="13">
        <v>2.5000000000000001E-2</v>
      </c>
      <c r="L310" s="14">
        <v>5.85</v>
      </c>
      <c r="M310" s="12">
        <f>ROUND(K310*L310,2)</f>
        <v>0.15</v>
      </c>
    </row>
    <row r="311" spans="1:13" x14ac:dyDescent="0.4">
      <c r="A311" s="10" t="s">
        <v>278</v>
      </c>
      <c r="B311" s="10" t="s">
        <v>30</v>
      </c>
      <c r="C311" s="10" t="s">
        <v>25</v>
      </c>
      <c r="D311" s="25" t="s">
        <v>279</v>
      </c>
      <c r="E311" s="11"/>
      <c r="F311" s="11"/>
      <c r="G311" s="11"/>
      <c r="H311" s="11"/>
      <c r="I311" s="11"/>
      <c r="J311" s="11"/>
      <c r="K311" s="13">
        <v>0.01</v>
      </c>
      <c r="L311" s="14">
        <v>6.65</v>
      </c>
      <c r="M311" s="12">
        <f>ROUND(K311*L311,2)</f>
        <v>7.0000000000000007E-2</v>
      </c>
    </row>
    <row r="312" spans="1:13" x14ac:dyDescent="0.4">
      <c r="A312" s="10" t="s">
        <v>32</v>
      </c>
      <c r="B312" s="10" t="s">
        <v>33</v>
      </c>
      <c r="C312" s="10" t="s">
        <v>34</v>
      </c>
      <c r="D312" s="25" t="s">
        <v>35</v>
      </c>
      <c r="E312" s="11"/>
      <c r="F312" s="11"/>
      <c r="G312" s="11"/>
      <c r="H312" s="11"/>
      <c r="I312" s="11"/>
      <c r="J312" s="11"/>
      <c r="K312" s="13">
        <v>2.8000000000000001E-2</v>
      </c>
      <c r="L312" s="14">
        <v>1.5</v>
      </c>
      <c r="M312" s="12">
        <f>ROUND(K312*L312,2)</f>
        <v>0.04</v>
      </c>
    </row>
    <row r="313" spans="1:13" x14ac:dyDescent="0.4">
      <c r="A313" s="11"/>
      <c r="B313" s="11"/>
      <c r="C313" s="10" t="s">
        <v>36</v>
      </c>
      <c r="D313" s="26"/>
      <c r="E313" s="10" t="s">
        <v>266</v>
      </c>
      <c r="F313" s="15">
        <v>3</v>
      </c>
      <c r="G313" s="14">
        <v>4.5999999999999996</v>
      </c>
      <c r="H313" s="14">
        <v>2.6</v>
      </c>
      <c r="I313" s="14">
        <v>0</v>
      </c>
      <c r="J313" s="12">
        <f>OR(F313&lt;&gt;0,G313&lt;&gt;0,H313&lt;&gt;0,I313&lt;&gt;0)*(F313 + (F313 = 0))*(G313 + (G313 = 0))*(H313 + (H313 = 0))*(I313 + (I313 = 0))</f>
        <v>35.880000000000003</v>
      </c>
      <c r="K313" s="11"/>
      <c r="L313" s="11"/>
      <c r="M313" s="11"/>
    </row>
    <row r="314" spans="1:13" x14ac:dyDescent="0.4">
      <c r="A314" s="11"/>
      <c r="B314" s="11"/>
      <c r="C314" s="10" t="s">
        <v>36</v>
      </c>
      <c r="D314" s="26"/>
      <c r="E314" s="10" t="s">
        <v>17</v>
      </c>
      <c r="F314" s="15">
        <v>2</v>
      </c>
      <c r="G314" s="14">
        <v>4.5999999999999996</v>
      </c>
      <c r="H314" s="14">
        <v>3.6</v>
      </c>
      <c r="I314" s="14">
        <v>0</v>
      </c>
      <c r="J314" s="12">
        <f>OR(F314&lt;&gt;0,G314&lt;&gt;0,H314&lt;&gt;0,I314&lt;&gt;0)*(F314 + (F314 = 0))*(G314 + (G314 = 0))*(H314 + (H314 = 0))*(I314 + (I314 = 0))</f>
        <v>33.119999999999997</v>
      </c>
      <c r="K314" s="11"/>
      <c r="L314" s="11"/>
      <c r="M314" s="11"/>
    </row>
    <row r="315" spans="1:13" x14ac:dyDescent="0.4">
      <c r="A315" s="11"/>
      <c r="B315" s="11"/>
      <c r="C315" s="10" t="s">
        <v>36</v>
      </c>
      <c r="D315" s="26"/>
      <c r="E315" s="10" t="s">
        <v>267</v>
      </c>
      <c r="F315" s="15">
        <v>6</v>
      </c>
      <c r="G315" s="14">
        <v>3.6</v>
      </c>
      <c r="H315" s="14">
        <v>2.5</v>
      </c>
      <c r="I315" s="14">
        <v>0</v>
      </c>
      <c r="J315" s="12">
        <f>OR(F315&lt;&gt;0,G315&lt;&gt;0,H315&lt;&gt;0,I315&lt;&gt;0)*(F315 + (F315 = 0))*(G315 + (G315 = 0))*(H315 + (H315 = 0))*(I315 + (I315 = 0))</f>
        <v>54</v>
      </c>
      <c r="K315" s="11"/>
      <c r="L315" s="11"/>
      <c r="M315" s="11"/>
    </row>
    <row r="316" spans="1:13" x14ac:dyDescent="0.4">
      <c r="A316" s="11"/>
      <c r="B316" s="11"/>
      <c r="C316" s="10" t="s">
        <v>36</v>
      </c>
      <c r="D316" s="26"/>
      <c r="E316" s="10" t="s">
        <v>17</v>
      </c>
      <c r="F316" s="15">
        <v>1</v>
      </c>
      <c r="G316" s="14">
        <v>4.5999999999999996</v>
      </c>
      <c r="H316" s="14">
        <v>2.5</v>
      </c>
      <c r="I316" s="14">
        <v>0</v>
      </c>
      <c r="J316" s="12">
        <f>OR(F316&lt;&gt;0,G316&lt;&gt;0,H316&lt;&gt;0,I316&lt;&gt;0)*(F316 + (F316 = 0))*(G316 + (G316 = 0))*(H316 + (H316 = 0))*(I316 + (I316 = 0))</f>
        <v>11.5</v>
      </c>
      <c r="K316" s="11"/>
      <c r="L316" s="11"/>
      <c r="M316" s="11"/>
    </row>
    <row r="317" spans="1:13" x14ac:dyDescent="0.4">
      <c r="A317" s="11"/>
      <c r="B317" s="11"/>
      <c r="C317" s="10" t="s">
        <v>36</v>
      </c>
      <c r="D317" s="26"/>
      <c r="E317" s="10" t="s">
        <v>17</v>
      </c>
      <c r="F317" s="15">
        <v>1</v>
      </c>
      <c r="G317" s="14">
        <v>5</v>
      </c>
      <c r="H317" s="14">
        <v>2.5</v>
      </c>
      <c r="I317" s="14">
        <v>0</v>
      </c>
      <c r="J317" s="12">
        <f>OR(F317&lt;&gt;0,G317&lt;&gt;0,H317&lt;&gt;0,I317&lt;&gt;0)*(F317 + (F317 = 0))*(G317 + (G317 = 0))*(H317 + (H317 = 0))*(I317 + (I317 = 0))</f>
        <v>12.5</v>
      </c>
      <c r="K317" s="11"/>
      <c r="L317" s="11"/>
      <c r="M317" s="11"/>
    </row>
    <row r="318" spans="1:13" x14ac:dyDescent="0.4">
      <c r="A318" s="11"/>
      <c r="B318" s="11"/>
      <c r="C318" s="10" t="s">
        <v>36</v>
      </c>
      <c r="D318" s="26"/>
      <c r="E318" s="10" t="s">
        <v>268</v>
      </c>
      <c r="F318" s="15">
        <v>1</v>
      </c>
      <c r="G318" s="14">
        <v>10</v>
      </c>
      <c r="H318" s="14">
        <v>7</v>
      </c>
      <c r="I318" s="14">
        <v>0</v>
      </c>
      <c r="J318" s="12">
        <f>OR(F318&lt;&gt;0,G318&lt;&gt;0,H318&lt;&gt;0,I318&lt;&gt;0)*(F318 + (F318 = 0))*(G318 + (G318 = 0))*(H318 + (H318 = 0))*(I318 + (I318 = 0))</f>
        <v>70</v>
      </c>
      <c r="K318" s="11"/>
      <c r="L318" s="11"/>
      <c r="M318" s="11"/>
    </row>
    <row r="319" spans="1:13" x14ac:dyDescent="0.4">
      <c r="A319" s="11"/>
      <c r="B319" s="11"/>
      <c r="C319" s="11"/>
      <c r="D319" s="26"/>
      <c r="E319" s="11"/>
      <c r="F319" s="11"/>
      <c r="G319" s="11"/>
      <c r="H319" s="11"/>
      <c r="I319" s="11"/>
      <c r="J319" s="16" t="s">
        <v>280</v>
      </c>
      <c r="K319" s="17">
        <f>SUM(J313:J318)</f>
        <v>217</v>
      </c>
      <c r="L319" s="17">
        <f>SUM(M304:M312)</f>
        <v>38.25</v>
      </c>
      <c r="M319" s="17">
        <f>ROUND(K319*L319,2)</f>
        <v>8300.25</v>
      </c>
    </row>
    <row r="320" spans="1:13" ht="1" customHeight="1" x14ac:dyDescent="0.4">
      <c r="A320" s="18"/>
      <c r="B320" s="18"/>
      <c r="C320" s="18"/>
      <c r="D320" s="27"/>
      <c r="E320" s="18"/>
      <c r="F320" s="18"/>
      <c r="G320" s="18"/>
      <c r="H320" s="18"/>
      <c r="I320" s="18"/>
      <c r="J320" s="18"/>
      <c r="K320" s="18"/>
      <c r="L320" s="18"/>
      <c r="M320" s="18"/>
    </row>
    <row r="321" spans="1:13" x14ac:dyDescent="0.4">
      <c r="A321" s="11"/>
      <c r="B321" s="11"/>
      <c r="C321" s="11"/>
      <c r="D321" s="26"/>
      <c r="E321" s="11"/>
      <c r="F321" s="11"/>
      <c r="G321" s="11"/>
      <c r="H321" s="11"/>
      <c r="I321" s="11"/>
      <c r="J321" s="16" t="s">
        <v>281</v>
      </c>
      <c r="K321" s="19">
        <v>1</v>
      </c>
      <c r="L321" s="17">
        <f>M205+M220+M233+M252+M274+M286+M303</f>
        <v>110795.44</v>
      </c>
      <c r="M321" s="17">
        <f>ROUND(K321*L321,2)</f>
        <v>110795.44</v>
      </c>
    </row>
    <row r="322" spans="1:13" ht="1" customHeight="1" x14ac:dyDescent="0.4">
      <c r="A322" s="18"/>
      <c r="B322" s="18"/>
      <c r="C322" s="18"/>
      <c r="D322" s="27"/>
      <c r="E322" s="18"/>
      <c r="F322" s="18"/>
      <c r="G322" s="18"/>
      <c r="H322" s="18"/>
      <c r="I322" s="18"/>
      <c r="J322" s="18"/>
      <c r="K322" s="18"/>
      <c r="L322" s="18"/>
      <c r="M322" s="18"/>
    </row>
    <row r="323" spans="1:13" x14ac:dyDescent="0.4">
      <c r="A323" s="5" t="s">
        <v>282</v>
      </c>
      <c r="B323" s="5" t="s">
        <v>16</v>
      </c>
      <c r="C323" s="5" t="s">
        <v>17</v>
      </c>
      <c r="D323" s="24" t="s">
        <v>283</v>
      </c>
      <c r="E323" s="6"/>
      <c r="F323" s="6"/>
      <c r="G323" s="6"/>
      <c r="H323" s="6"/>
      <c r="I323" s="6"/>
      <c r="J323" s="6"/>
      <c r="K323" s="7">
        <f>K407</f>
        <v>1</v>
      </c>
      <c r="L323" s="8">
        <f>L407</f>
        <v>14834.47</v>
      </c>
      <c r="M323" s="8">
        <f>M407</f>
        <v>14834.47</v>
      </c>
    </row>
    <row r="324" spans="1:13" x14ac:dyDescent="0.4">
      <c r="A324" s="9" t="s">
        <v>284</v>
      </c>
      <c r="B324" s="10" t="s">
        <v>20</v>
      </c>
      <c r="C324" s="10" t="s">
        <v>48</v>
      </c>
      <c r="D324" s="25" t="s">
        <v>285</v>
      </c>
      <c r="E324" s="11"/>
      <c r="F324" s="11"/>
      <c r="G324" s="11"/>
      <c r="H324" s="11"/>
      <c r="I324" s="11"/>
      <c r="J324" s="11"/>
      <c r="K324" s="12">
        <f>K331</f>
        <v>12.12</v>
      </c>
      <c r="L324" s="12">
        <f>L331</f>
        <v>221.2</v>
      </c>
      <c r="M324" s="12">
        <f>M331</f>
        <v>2680.94</v>
      </c>
    </row>
    <row r="325" spans="1:13" x14ac:dyDescent="0.4">
      <c r="A325" s="10" t="s">
        <v>23</v>
      </c>
      <c r="B325" s="10" t="s">
        <v>24</v>
      </c>
      <c r="C325" s="10" t="s">
        <v>25</v>
      </c>
      <c r="D325" s="25" t="s">
        <v>26</v>
      </c>
      <c r="E325" s="11"/>
      <c r="F325" s="11"/>
      <c r="G325" s="11"/>
      <c r="H325" s="11"/>
      <c r="I325" s="11"/>
      <c r="J325" s="11"/>
      <c r="K325" s="13">
        <v>8</v>
      </c>
      <c r="L325" s="14">
        <v>23.8</v>
      </c>
      <c r="M325" s="12">
        <f>ROUND(K325*L325,2)</f>
        <v>190.4</v>
      </c>
    </row>
    <row r="326" spans="1:13" x14ac:dyDescent="0.4">
      <c r="A326" s="10" t="s">
        <v>286</v>
      </c>
      <c r="B326" s="10" t="s">
        <v>24</v>
      </c>
      <c r="C326" s="10" t="s">
        <v>25</v>
      </c>
      <c r="D326" s="25" t="s">
        <v>287</v>
      </c>
      <c r="E326" s="11"/>
      <c r="F326" s="11"/>
      <c r="G326" s="11"/>
      <c r="H326" s="11"/>
      <c r="I326" s="11"/>
      <c r="J326" s="11"/>
      <c r="K326" s="13">
        <v>1</v>
      </c>
      <c r="L326" s="14">
        <v>27.53</v>
      </c>
      <c r="M326" s="12">
        <f>ROUND(K326*L326,2)</f>
        <v>27.53</v>
      </c>
    </row>
    <row r="327" spans="1:13" x14ac:dyDescent="0.4">
      <c r="A327" s="10" t="s">
        <v>32</v>
      </c>
      <c r="B327" s="10" t="s">
        <v>33</v>
      </c>
      <c r="C327" s="10" t="s">
        <v>34</v>
      </c>
      <c r="D327" s="25" t="s">
        <v>35</v>
      </c>
      <c r="E327" s="11"/>
      <c r="F327" s="11"/>
      <c r="G327" s="11"/>
      <c r="H327" s="11"/>
      <c r="I327" s="11"/>
      <c r="J327" s="11"/>
      <c r="K327" s="13">
        <v>2.1789999999999998</v>
      </c>
      <c r="L327" s="14">
        <v>1.5</v>
      </c>
      <c r="M327" s="12">
        <f>ROUND(K327*L327,2)</f>
        <v>3.27</v>
      </c>
    </row>
    <row r="328" spans="1:13" x14ac:dyDescent="0.4">
      <c r="A328" s="11"/>
      <c r="B328" s="11"/>
      <c r="C328" s="10" t="s">
        <v>36</v>
      </c>
      <c r="D328" s="26"/>
      <c r="E328" s="10" t="s">
        <v>288</v>
      </c>
      <c r="F328" s="15">
        <v>1</v>
      </c>
      <c r="G328" s="14">
        <v>5</v>
      </c>
      <c r="H328" s="14">
        <v>0.4</v>
      </c>
      <c r="I328" s="14">
        <v>2</v>
      </c>
      <c r="J328" s="12">
        <f>OR(F328&lt;&gt;0,G328&lt;&gt;0,H328&lt;&gt;0,I328&lt;&gt;0)*(F328 + (F328 = 0))*(G328 + (G328 = 0))*(H328 + (H328 = 0))*(I328 + (I328 = 0))</f>
        <v>4</v>
      </c>
      <c r="K328" s="11"/>
      <c r="L328" s="11"/>
      <c r="M328" s="11"/>
    </row>
    <row r="329" spans="1:13" x14ac:dyDescent="0.4">
      <c r="A329" s="11"/>
      <c r="B329" s="11"/>
      <c r="C329" s="10" t="s">
        <v>36</v>
      </c>
      <c r="D329" s="26"/>
      <c r="E329" s="10" t="s">
        <v>289</v>
      </c>
      <c r="F329" s="15">
        <v>1</v>
      </c>
      <c r="G329" s="14">
        <v>14</v>
      </c>
      <c r="H329" s="14">
        <v>0.4</v>
      </c>
      <c r="I329" s="14">
        <v>1</v>
      </c>
      <c r="J329" s="12">
        <f>OR(F329&lt;&gt;0,G329&lt;&gt;0,H329&lt;&gt;0,I329&lt;&gt;0)*(F329 + (F329 = 0))*(G329 + (G329 = 0))*(H329 + (H329 = 0))*(I329 + (I329 = 0))</f>
        <v>5.6</v>
      </c>
      <c r="K329" s="11"/>
      <c r="L329" s="11"/>
      <c r="M329" s="11"/>
    </row>
    <row r="330" spans="1:13" x14ac:dyDescent="0.4">
      <c r="A330" s="11"/>
      <c r="B330" s="11"/>
      <c r="C330" s="10" t="s">
        <v>36</v>
      </c>
      <c r="D330" s="26"/>
      <c r="E330" s="10" t="s">
        <v>290</v>
      </c>
      <c r="F330" s="15">
        <v>1</v>
      </c>
      <c r="G330" s="14">
        <v>9</v>
      </c>
      <c r="H330" s="14">
        <v>0.4</v>
      </c>
      <c r="I330" s="14">
        <v>0.7</v>
      </c>
      <c r="J330" s="12">
        <f>OR(F330&lt;&gt;0,G330&lt;&gt;0,H330&lt;&gt;0,I330&lt;&gt;0)*(F330 + (F330 = 0))*(G330 + (G330 = 0))*(H330 + (H330 = 0))*(I330 + (I330 = 0))</f>
        <v>2.52</v>
      </c>
      <c r="K330" s="11"/>
      <c r="L330" s="11"/>
      <c r="M330" s="11"/>
    </row>
    <row r="331" spans="1:13" x14ac:dyDescent="0.4">
      <c r="A331" s="11"/>
      <c r="B331" s="11"/>
      <c r="C331" s="11"/>
      <c r="D331" s="26"/>
      <c r="E331" s="11"/>
      <c r="F331" s="11"/>
      <c r="G331" s="11"/>
      <c r="H331" s="11"/>
      <c r="I331" s="11"/>
      <c r="J331" s="16" t="s">
        <v>291</v>
      </c>
      <c r="K331" s="17">
        <f>SUM(J328:J330)</f>
        <v>12.12</v>
      </c>
      <c r="L331" s="17">
        <f>SUM(M325:M327)</f>
        <v>221.2</v>
      </c>
      <c r="M331" s="17">
        <f>ROUND(K331*L331,2)</f>
        <v>2680.94</v>
      </c>
    </row>
    <row r="332" spans="1:13" ht="1" customHeight="1" x14ac:dyDescent="0.4">
      <c r="A332" s="18"/>
      <c r="B332" s="18"/>
      <c r="C332" s="18"/>
      <c r="D332" s="27"/>
      <c r="E332" s="18"/>
      <c r="F332" s="18"/>
      <c r="G332" s="18"/>
      <c r="H332" s="18"/>
      <c r="I332" s="18"/>
      <c r="J332" s="18"/>
      <c r="K332" s="18"/>
      <c r="L332" s="18"/>
      <c r="M332" s="18"/>
    </row>
    <row r="333" spans="1:13" ht="21.45" x14ac:dyDescent="0.4">
      <c r="A333" s="9" t="s">
        <v>292</v>
      </c>
      <c r="B333" s="10" t="s">
        <v>20</v>
      </c>
      <c r="C333" s="10" t="s">
        <v>21</v>
      </c>
      <c r="D333" s="25" t="s">
        <v>293</v>
      </c>
      <c r="E333" s="11"/>
      <c r="F333" s="11"/>
      <c r="G333" s="11"/>
      <c r="H333" s="11"/>
      <c r="I333" s="11"/>
      <c r="J333" s="11"/>
      <c r="K333" s="12">
        <f>K337</f>
        <v>100</v>
      </c>
      <c r="L333" s="12">
        <f>L337</f>
        <v>0.67</v>
      </c>
      <c r="M333" s="12">
        <f>M337</f>
        <v>67</v>
      </c>
    </row>
    <row r="334" spans="1:13" x14ac:dyDescent="0.4">
      <c r="A334" s="10" t="s">
        <v>44</v>
      </c>
      <c r="B334" s="10" t="s">
        <v>30</v>
      </c>
      <c r="C334" s="10" t="s">
        <v>25</v>
      </c>
      <c r="D334" s="25" t="s">
        <v>45</v>
      </c>
      <c r="E334" s="11"/>
      <c r="F334" s="11"/>
      <c r="G334" s="11"/>
      <c r="H334" s="11"/>
      <c r="I334" s="11"/>
      <c r="J334" s="11"/>
      <c r="K334" s="13">
        <v>6.0000000000000001E-3</v>
      </c>
      <c r="L334" s="14">
        <v>112.17</v>
      </c>
      <c r="M334" s="12">
        <f>ROUND(K334*L334,2)</f>
        <v>0.67</v>
      </c>
    </row>
    <row r="335" spans="1:13" x14ac:dyDescent="0.4">
      <c r="A335" s="10" t="s">
        <v>32</v>
      </c>
      <c r="B335" s="10" t="s">
        <v>33</v>
      </c>
      <c r="C335" s="10" t="s">
        <v>34</v>
      </c>
      <c r="D335" s="25" t="s">
        <v>35</v>
      </c>
      <c r="E335" s="11"/>
      <c r="F335" s="11"/>
      <c r="G335" s="11"/>
      <c r="H335" s="11"/>
      <c r="I335" s="11"/>
      <c r="J335" s="11"/>
      <c r="K335" s="13">
        <v>0</v>
      </c>
      <c r="L335" s="14">
        <v>1.5</v>
      </c>
      <c r="M335" s="12">
        <f>ROUND(K335*L335,2)</f>
        <v>0</v>
      </c>
    </row>
    <row r="336" spans="1:13" x14ac:dyDescent="0.4">
      <c r="A336" s="11"/>
      <c r="B336" s="11"/>
      <c r="C336" s="10" t="s">
        <v>36</v>
      </c>
      <c r="D336" s="26"/>
      <c r="E336" s="10" t="s">
        <v>294</v>
      </c>
      <c r="F336" s="15">
        <v>1</v>
      </c>
      <c r="G336" s="14">
        <v>100</v>
      </c>
      <c r="H336" s="14">
        <v>1</v>
      </c>
      <c r="I336" s="14">
        <v>0</v>
      </c>
      <c r="J336" s="12">
        <f>OR(F336&lt;&gt;0,G336&lt;&gt;0,H336&lt;&gt;0,I336&lt;&gt;0)*(F336 + (F336 = 0))*(G336 + (G336 = 0))*(H336 + (H336 = 0))*(I336 + (I336 = 0))</f>
        <v>100</v>
      </c>
      <c r="K336" s="11"/>
      <c r="L336" s="11"/>
      <c r="M336" s="11"/>
    </row>
    <row r="337" spans="1:13" x14ac:dyDescent="0.4">
      <c r="A337" s="11"/>
      <c r="B337" s="11"/>
      <c r="C337" s="11"/>
      <c r="D337" s="26"/>
      <c r="E337" s="11"/>
      <c r="F337" s="11"/>
      <c r="G337" s="11"/>
      <c r="H337" s="11"/>
      <c r="I337" s="11"/>
      <c r="J337" s="16" t="s">
        <v>295</v>
      </c>
      <c r="K337" s="17">
        <f>J336</f>
        <v>100</v>
      </c>
      <c r="L337" s="17">
        <f>SUM(M334:M335)</f>
        <v>0.67</v>
      </c>
      <c r="M337" s="17">
        <f>ROUND(K337*L337,2)</f>
        <v>67</v>
      </c>
    </row>
    <row r="338" spans="1:13" ht="1" customHeight="1" x14ac:dyDescent="0.4">
      <c r="A338" s="18"/>
      <c r="B338" s="18"/>
      <c r="C338" s="18"/>
      <c r="D338" s="27"/>
      <c r="E338" s="18"/>
      <c r="F338" s="18"/>
      <c r="G338" s="18"/>
      <c r="H338" s="18"/>
      <c r="I338" s="18"/>
      <c r="J338" s="18"/>
      <c r="K338" s="18"/>
      <c r="L338" s="18"/>
      <c r="M338" s="18"/>
    </row>
    <row r="339" spans="1:13" ht="42.9" x14ac:dyDescent="0.4">
      <c r="A339" s="9" t="s">
        <v>296</v>
      </c>
      <c r="B339" s="10" t="s">
        <v>20</v>
      </c>
      <c r="C339" s="10" t="s">
        <v>48</v>
      </c>
      <c r="D339" s="25" t="s">
        <v>297</v>
      </c>
      <c r="E339" s="11"/>
      <c r="F339" s="11"/>
      <c r="G339" s="11"/>
      <c r="H339" s="11"/>
      <c r="I339" s="11"/>
      <c r="J339" s="11"/>
      <c r="K339" s="12">
        <f>K346</f>
        <v>14</v>
      </c>
      <c r="L339" s="12">
        <f>L346</f>
        <v>22.51</v>
      </c>
      <c r="M339" s="12">
        <f>M346</f>
        <v>315.14</v>
      </c>
    </row>
    <row r="340" spans="1:13" x14ac:dyDescent="0.4">
      <c r="A340" s="10" t="s">
        <v>23</v>
      </c>
      <c r="B340" s="10" t="s">
        <v>24</v>
      </c>
      <c r="C340" s="10" t="s">
        <v>25</v>
      </c>
      <c r="D340" s="25" t="s">
        <v>26</v>
      </c>
      <c r="E340" s="11"/>
      <c r="F340" s="11"/>
      <c r="G340" s="11"/>
      <c r="H340" s="11"/>
      <c r="I340" s="11"/>
      <c r="J340" s="11"/>
      <c r="K340" s="13">
        <v>0.15</v>
      </c>
      <c r="L340" s="14">
        <v>23.8</v>
      </c>
      <c r="M340" s="12">
        <f>ROUND(K340*L340,2)</f>
        <v>3.57</v>
      </c>
    </row>
    <row r="341" spans="1:13" x14ac:dyDescent="0.4">
      <c r="A341" s="10" t="s">
        <v>59</v>
      </c>
      <c r="B341" s="10" t="s">
        <v>30</v>
      </c>
      <c r="C341" s="10" t="s">
        <v>25</v>
      </c>
      <c r="D341" s="25" t="s">
        <v>60</v>
      </c>
      <c r="E341" s="11"/>
      <c r="F341" s="11"/>
      <c r="G341" s="11"/>
      <c r="H341" s="11"/>
      <c r="I341" s="11"/>
      <c r="J341" s="11"/>
      <c r="K341" s="13">
        <v>0.28299999999999997</v>
      </c>
      <c r="L341" s="14">
        <v>66.760000000000005</v>
      </c>
      <c r="M341" s="12">
        <f>ROUND(K341*L341,2)</f>
        <v>18.89</v>
      </c>
    </row>
    <row r="342" spans="1:13" x14ac:dyDescent="0.4">
      <c r="A342" s="10" t="s">
        <v>32</v>
      </c>
      <c r="B342" s="10" t="s">
        <v>33</v>
      </c>
      <c r="C342" s="10" t="s">
        <v>34</v>
      </c>
      <c r="D342" s="25" t="s">
        <v>35</v>
      </c>
      <c r="E342" s="11"/>
      <c r="F342" s="11"/>
      <c r="G342" s="11"/>
      <c r="H342" s="11"/>
      <c r="I342" s="11"/>
      <c r="J342" s="11"/>
      <c r="K342" s="13">
        <v>3.5999999999999997E-2</v>
      </c>
      <c r="L342" s="14">
        <v>1.5</v>
      </c>
      <c r="M342" s="12">
        <f>ROUND(K342*L342,2)</f>
        <v>0.05</v>
      </c>
    </row>
    <row r="343" spans="1:13" x14ac:dyDescent="0.4">
      <c r="A343" s="11"/>
      <c r="B343" s="11"/>
      <c r="C343" s="10" t="s">
        <v>36</v>
      </c>
      <c r="D343" s="26"/>
      <c r="E343" s="10" t="s">
        <v>298</v>
      </c>
      <c r="F343" s="15">
        <v>1</v>
      </c>
      <c r="G343" s="14">
        <v>14</v>
      </c>
      <c r="H343" s="14">
        <v>1</v>
      </c>
      <c r="I343" s="14">
        <v>0.5</v>
      </c>
      <c r="J343" s="12">
        <f>OR(F343&lt;&gt;0,G343&lt;&gt;0,H343&lt;&gt;0,I343&lt;&gt;0)*(F343 + (F343 = 0))*(G343 + (G343 = 0))*(H343 + (H343 = 0))*(I343 + (I343 = 0))</f>
        <v>7</v>
      </c>
      <c r="K343" s="11"/>
      <c r="L343" s="11"/>
      <c r="M343" s="11"/>
    </row>
    <row r="344" spans="1:13" x14ac:dyDescent="0.4">
      <c r="A344" s="11"/>
      <c r="B344" s="11"/>
      <c r="C344" s="10" t="s">
        <v>36</v>
      </c>
      <c r="D344" s="26"/>
      <c r="E344" s="10" t="s">
        <v>17</v>
      </c>
      <c r="F344" s="15">
        <v>1</v>
      </c>
      <c r="G344" s="14">
        <v>5</v>
      </c>
      <c r="H344" s="14">
        <v>1</v>
      </c>
      <c r="I344" s="14">
        <v>0.5</v>
      </c>
      <c r="J344" s="12">
        <f>OR(F344&lt;&gt;0,G344&lt;&gt;0,H344&lt;&gt;0,I344&lt;&gt;0)*(F344 + (F344 = 0))*(G344 + (G344 = 0))*(H344 + (H344 = 0))*(I344 + (I344 = 0))</f>
        <v>2.5</v>
      </c>
      <c r="K344" s="11"/>
      <c r="L344" s="11"/>
      <c r="M344" s="11"/>
    </row>
    <row r="345" spans="1:13" x14ac:dyDescent="0.4">
      <c r="A345" s="11"/>
      <c r="B345" s="11"/>
      <c r="C345" s="10" t="s">
        <v>36</v>
      </c>
      <c r="D345" s="26"/>
      <c r="E345" s="10" t="s">
        <v>299</v>
      </c>
      <c r="F345" s="15">
        <v>1</v>
      </c>
      <c r="G345" s="14">
        <v>9</v>
      </c>
      <c r="H345" s="14">
        <v>1</v>
      </c>
      <c r="I345" s="14">
        <v>0.5</v>
      </c>
      <c r="J345" s="12">
        <f>OR(F345&lt;&gt;0,G345&lt;&gt;0,H345&lt;&gt;0,I345&lt;&gt;0)*(F345 + (F345 = 0))*(G345 + (G345 = 0))*(H345 + (H345 = 0))*(I345 + (I345 = 0))</f>
        <v>4.5</v>
      </c>
      <c r="K345" s="11"/>
      <c r="L345" s="11"/>
      <c r="M345" s="11"/>
    </row>
    <row r="346" spans="1:13" x14ac:dyDescent="0.4">
      <c r="A346" s="11"/>
      <c r="B346" s="11"/>
      <c r="C346" s="11"/>
      <c r="D346" s="26"/>
      <c r="E346" s="11"/>
      <c r="F346" s="11"/>
      <c r="G346" s="11"/>
      <c r="H346" s="11"/>
      <c r="I346" s="11"/>
      <c r="J346" s="16" t="s">
        <v>300</v>
      </c>
      <c r="K346" s="17">
        <f>SUM(J343:J345)</f>
        <v>14</v>
      </c>
      <c r="L346" s="17">
        <f>SUM(M340:M342)</f>
        <v>22.51</v>
      </c>
      <c r="M346" s="17">
        <f>ROUND(K346*L346,2)</f>
        <v>315.14</v>
      </c>
    </row>
    <row r="347" spans="1:13" ht="1" customHeight="1" x14ac:dyDescent="0.4">
      <c r="A347" s="18"/>
      <c r="B347" s="18"/>
      <c r="C347" s="18"/>
      <c r="D347" s="27"/>
      <c r="E347" s="18"/>
      <c r="F347" s="18"/>
      <c r="G347" s="18"/>
      <c r="H347" s="18"/>
      <c r="I347" s="18"/>
      <c r="J347" s="18"/>
      <c r="K347" s="18"/>
      <c r="L347" s="18"/>
      <c r="M347" s="18"/>
    </row>
    <row r="348" spans="1:13" x14ac:dyDescent="0.4">
      <c r="A348" s="9" t="s">
        <v>301</v>
      </c>
      <c r="B348" s="10" t="s">
        <v>20</v>
      </c>
      <c r="C348" s="10" t="s">
        <v>48</v>
      </c>
      <c r="D348" s="25" t="s">
        <v>302</v>
      </c>
      <c r="E348" s="11"/>
      <c r="F348" s="11"/>
      <c r="G348" s="11"/>
      <c r="H348" s="11"/>
      <c r="I348" s="11"/>
      <c r="J348" s="11"/>
      <c r="K348" s="12">
        <f>K355</f>
        <v>12.12</v>
      </c>
      <c r="L348" s="12">
        <f>L355</f>
        <v>157.84</v>
      </c>
      <c r="M348" s="12">
        <f>M355</f>
        <v>1913.02</v>
      </c>
    </row>
    <row r="349" spans="1:13" x14ac:dyDescent="0.4">
      <c r="A349" s="10" t="s">
        <v>23</v>
      </c>
      <c r="B349" s="10" t="s">
        <v>24</v>
      </c>
      <c r="C349" s="10" t="s">
        <v>25</v>
      </c>
      <c r="D349" s="25" t="s">
        <v>26</v>
      </c>
      <c r="E349" s="11"/>
      <c r="F349" s="11"/>
      <c r="G349" s="11"/>
      <c r="H349" s="11"/>
      <c r="I349" s="11"/>
      <c r="J349" s="11"/>
      <c r="K349" s="13">
        <v>3</v>
      </c>
      <c r="L349" s="14">
        <v>23.8</v>
      </c>
      <c r="M349" s="12">
        <f>ROUND(K349*L349,2)</f>
        <v>71.400000000000006</v>
      </c>
    </row>
    <row r="350" spans="1:13" x14ac:dyDescent="0.4">
      <c r="A350" s="10" t="s">
        <v>303</v>
      </c>
      <c r="B350" s="10" t="s">
        <v>24</v>
      </c>
      <c r="C350" s="10" t="s">
        <v>25</v>
      </c>
      <c r="D350" s="25" t="s">
        <v>304</v>
      </c>
      <c r="E350" s="11"/>
      <c r="F350" s="11"/>
      <c r="G350" s="11"/>
      <c r="H350" s="11"/>
      <c r="I350" s="11"/>
      <c r="J350" s="11"/>
      <c r="K350" s="13">
        <v>3</v>
      </c>
      <c r="L350" s="14">
        <v>27.53</v>
      </c>
      <c r="M350" s="12">
        <f>ROUND(K350*L350,2)</f>
        <v>82.59</v>
      </c>
    </row>
    <row r="351" spans="1:13" x14ac:dyDescent="0.4">
      <c r="A351" s="10" t="s">
        <v>305</v>
      </c>
      <c r="B351" s="10" t="s">
        <v>33</v>
      </c>
      <c r="C351" s="10" t="s">
        <v>34</v>
      </c>
      <c r="D351" s="25" t="s">
        <v>35</v>
      </c>
      <c r="E351" s="11"/>
      <c r="F351" s="11"/>
      <c r="G351" s="11"/>
      <c r="H351" s="11"/>
      <c r="I351" s="11"/>
      <c r="J351" s="11"/>
      <c r="K351" s="13">
        <v>1.54</v>
      </c>
      <c r="L351" s="14">
        <v>2.5</v>
      </c>
      <c r="M351" s="12">
        <f>ROUND(K351*L351,2)</f>
        <v>3.85</v>
      </c>
    </row>
    <row r="352" spans="1:13" x14ac:dyDescent="0.4">
      <c r="A352" s="11"/>
      <c r="B352" s="11"/>
      <c r="C352" s="10" t="s">
        <v>36</v>
      </c>
      <c r="D352" s="26"/>
      <c r="E352" s="10" t="s">
        <v>306</v>
      </c>
      <c r="F352" s="15">
        <v>1</v>
      </c>
      <c r="G352" s="14">
        <v>14</v>
      </c>
      <c r="H352" s="14">
        <v>0.4</v>
      </c>
      <c r="I352" s="14">
        <v>1</v>
      </c>
      <c r="J352" s="12">
        <f>OR(F352&lt;&gt;0,G352&lt;&gt;0,H352&lt;&gt;0,I352&lt;&gt;0)*(F352 + (F352 = 0))*(G352 + (G352 = 0))*(H352 + (H352 = 0))*(I352 + (I352 = 0))</f>
        <v>5.6</v>
      </c>
      <c r="K352" s="11"/>
      <c r="L352" s="11"/>
      <c r="M352" s="11"/>
    </row>
    <row r="353" spans="1:13" x14ac:dyDescent="0.4">
      <c r="A353" s="11"/>
      <c r="B353" s="11"/>
      <c r="C353" s="10" t="s">
        <v>36</v>
      </c>
      <c r="D353" s="26"/>
      <c r="E353" s="10" t="s">
        <v>17</v>
      </c>
      <c r="F353" s="15">
        <v>1</v>
      </c>
      <c r="G353" s="14">
        <v>5</v>
      </c>
      <c r="H353" s="14">
        <v>0.4</v>
      </c>
      <c r="I353" s="14">
        <v>2</v>
      </c>
      <c r="J353" s="12">
        <f>OR(F353&lt;&gt;0,G353&lt;&gt;0,H353&lt;&gt;0,I353&lt;&gt;0)*(F353 + (F353 = 0))*(G353 + (G353 = 0))*(H353 + (H353 = 0))*(I353 + (I353 = 0))</f>
        <v>4</v>
      </c>
      <c r="K353" s="11"/>
      <c r="L353" s="11"/>
      <c r="M353" s="11"/>
    </row>
    <row r="354" spans="1:13" x14ac:dyDescent="0.4">
      <c r="A354" s="11"/>
      <c r="B354" s="11"/>
      <c r="C354" s="10" t="s">
        <v>36</v>
      </c>
      <c r="D354" s="26"/>
      <c r="E354" s="10" t="s">
        <v>307</v>
      </c>
      <c r="F354" s="15">
        <v>1</v>
      </c>
      <c r="G354" s="14">
        <v>9</v>
      </c>
      <c r="H354" s="14">
        <v>0.4</v>
      </c>
      <c r="I354" s="14">
        <v>0.7</v>
      </c>
      <c r="J354" s="12">
        <f>OR(F354&lt;&gt;0,G354&lt;&gt;0,H354&lt;&gt;0,I354&lt;&gt;0)*(F354 + (F354 = 0))*(G354 + (G354 = 0))*(H354 + (H354 = 0))*(I354 + (I354 = 0))</f>
        <v>2.52</v>
      </c>
      <c r="K354" s="11"/>
      <c r="L354" s="11"/>
      <c r="M354" s="11"/>
    </row>
    <row r="355" spans="1:13" x14ac:dyDescent="0.4">
      <c r="A355" s="11"/>
      <c r="B355" s="11"/>
      <c r="C355" s="11"/>
      <c r="D355" s="26"/>
      <c r="E355" s="11"/>
      <c r="F355" s="11"/>
      <c r="G355" s="11"/>
      <c r="H355" s="11"/>
      <c r="I355" s="11"/>
      <c r="J355" s="16" t="s">
        <v>308</v>
      </c>
      <c r="K355" s="17">
        <f>SUM(J352:J354)</f>
        <v>12.12</v>
      </c>
      <c r="L355" s="17">
        <f>SUM(M349:M351)</f>
        <v>157.84</v>
      </c>
      <c r="M355" s="17">
        <f>ROUND(K355*L355,2)</f>
        <v>1913.02</v>
      </c>
    </row>
    <row r="356" spans="1:13" ht="1" customHeight="1" x14ac:dyDescent="0.4">
      <c r="A356" s="18"/>
      <c r="B356" s="18"/>
      <c r="C356" s="18"/>
      <c r="D356" s="27"/>
      <c r="E356" s="18"/>
      <c r="F356" s="18"/>
      <c r="G356" s="18"/>
      <c r="H356" s="18"/>
      <c r="I356" s="18"/>
      <c r="J356" s="18"/>
      <c r="K356" s="18"/>
      <c r="L356" s="18"/>
      <c r="M356" s="18"/>
    </row>
    <row r="357" spans="1:13" ht="42.9" x14ac:dyDescent="0.4">
      <c r="A357" s="9" t="s">
        <v>211</v>
      </c>
      <c r="B357" s="10" t="s">
        <v>20</v>
      </c>
      <c r="C357" s="10" t="s">
        <v>48</v>
      </c>
      <c r="D357" s="25" t="s">
        <v>212</v>
      </c>
      <c r="E357" s="11"/>
      <c r="F357" s="11"/>
      <c r="G357" s="11"/>
      <c r="H357" s="11"/>
      <c r="I357" s="11"/>
      <c r="J357" s="11"/>
      <c r="K357" s="12">
        <f>K366</f>
        <v>21</v>
      </c>
      <c r="L357" s="12">
        <f>L366</f>
        <v>46.37</v>
      </c>
      <c r="M357" s="12">
        <f>M366</f>
        <v>973.77</v>
      </c>
    </row>
    <row r="358" spans="1:13" x14ac:dyDescent="0.4">
      <c r="A358" s="10" t="s">
        <v>23</v>
      </c>
      <c r="B358" s="10" t="s">
        <v>24</v>
      </c>
      <c r="C358" s="10" t="s">
        <v>25</v>
      </c>
      <c r="D358" s="25" t="s">
        <v>26</v>
      </c>
      <c r="E358" s="11"/>
      <c r="F358" s="11"/>
      <c r="G358" s="11"/>
      <c r="H358" s="11"/>
      <c r="I358" s="11"/>
      <c r="J358" s="11"/>
      <c r="K358" s="13">
        <v>9.4E-2</v>
      </c>
      <c r="L358" s="14">
        <v>23.8</v>
      </c>
      <c r="M358" s="12">
        <f>ROUND(K358*L358,2)</f>
        <v>2.2400000000000002</v>
      </c>
    </row>
    <row r="359" spans="1:13" x14ac:dyDescent="0.4">
      <c r="A359" s="10" t="s">
        <v>117</v>
      </c>
      <c r="B359" s="10" t="s">
        <v>110</v>
      </c>
      <c r="C359" s="10" t="s">
        <v>48</v>
      </c>
      <c r="D359" s="25" t="s">
        <v>118</v>
      </c>
      <c r="E359" s="11"/>
      <c r="F359" s="11"/>
      <c r="G359" s="11"/>
      <c r="H359" s="11"/>
      <c r="I359" s="11"/>
      <c r="J359" s="11"/>
      <c r="K359" s="13">
        <v>0.05</v>
      </c>
      <c r="L359" s="14">
        <v>2.23</v>
      </c>
      <c r="M359" s="12">
        <f>ROUND(K359*L359,2)</f>
        <v>0.11</v>
      </c>
    </row>
    <row r="360" spans="1:13" x14ac:dyDescent="0.4">
      <c r="A360" s="10" t="s">
        <v>213</v>
      </c>
      <c r="B360" s="10" t="s">
        <v>110</v>
      </c>
      <c r="C360" s="10" t="s">
        <v>48</v>
      </c>
      <c r="D360" s="25" t="s">
        <v>214</v>
      </c>
      <c r="E360" s="11"/>
      <c r="F360" s="11"/>
      <c r="G360" s="11"/>
      <c r="H360" s="11"/>
      <c r="I360" s="11"/>
      <c r="J360" s="11"/>
      <c r="K360" s="13">
        <v>1.1499999999999999</v>
      </c>
      <c r="L360" s="14">
        <v>25.66</v>
      </c>
      <c r="M360" s="12">
        <f>ROUND(K360*L360,2)</f>
        <v>29.51</v>
      </c>
    </row>
    <row r="361" spans="1:13" x14ac:dyDescent="0.4">
      <c r="A361" s="10" t="s">
        <v>215</v>
      </c>
      <c r="B361" s="10" t="s">
        <v>30</v>
      </c>
      <c r="C361" s="10" t="s">
        <v>25</v>
      </c>
      <c r="D361" s="25" t="s">
        <v>216</v>
      </c>
      <c r="E361" s="11"/>
      <c r="F361" s="11"/>
      <c r="G361" s="11"/>
      <c r="H361" s="11"/>
      <c r="I361" s="11"/>
      <c r="J361" s="11"/>
      <c r="K361" s="13">
        <v>5.6000000000000001E-2</v>
      </c>
      <c r="L361" s="14">
        <v>87.34</v>
      </c>
      <c r="M361" s="12">
        <f>ROUND(K361*L361,2)</f>
        <v>4.8899999999999997</v>
      </c>
    </row>
    <row r="362" spans="1:13" x14ac:dyDescent="0.4">
      <c r="A362" s="10" t="s">
        <v>217</v>
      </c>
      <c r="B362" s="10" t="s">
        <v>30</v>
      </c>
      <c r="C362" s="10" t="s">
        <v>25</v>
      </c>
      <c r="D362" s="25" t="s">
        <v>218</v>
      </c>
      <c r="E362" s="11"/>
      <c r="F362" s="11"/>
      <c r="G362" s="11"/>
      <c r="H362" s="11"/>
      <c r="I362" s="11"/>
      <c r="J362" s="11"/>
      <c r="K362" s="13">
        <v>6.6000000000000003E-2</v>
      </c>
      <c r="L362" s="14">
        <v>98.59</v>
      </c>
      <c r="M362" s="12">
        <f>ROUND(K362*L362,2)</f>
        <v>6.51</v>
      </c>
    </row>
    <row r="363" spans="1:13" x14ac:dyDescent="0.4">
      <c r="A363" s="10" t="s">
        <v>219</v>
      </c>
      <c r="B363" s="10" t="s">
        <v>30</v>
      </c>
      <c r="C363" s="10" t="s">
        <v>25</v>
      </c>
      <c r="D363" s="25" t="s">
        <v>220</v>
      </c>
      <c r="E363" s="11"/>
      <c r="F363" s="11"/>
      <c r="G363" s="11"/>
      <c r="H363" s="11"/>
      <c r="I363" s="11"/>
      <c r="J363" s="11"/>
      <c r="K363" s="13">
        <v>4.7E-2</v>
      </c>
      <c r="L363" s="14">
        <v>65.52</v>
      </c>
      <c r="M363" s="12">
        <f>ROUND(K363*L363,2)</f>
        <v>3.08</v>
      </c>
    </row>
    <row r="364" spans="1:13" x14ac:dyDescent="0.4">
      <c r="A364" s="10" t="s">
        <v>32</v>
      </c>
      <c r="B364" s="10" t="s">
        <v>33</v>
      </c>
      <c r="C364" s="10" t="s">
        <v>34</v>
      </c>
      <c r="D364" s="25" t="s">
        <v>35</v>
      </c>
      <c r="E364" s="11"/>
      <c r="F364" s="11"/>
      <c r="G364" s="11"/>
      <c r="H364" s="11"/>
      <c r="I364" s="11"/>
      <c r="J364" s="11"/>
      <c r="K364" s="13">
        <v>2.1999999999999999E-2</v>
      </c>
      <c r="L364" s="14">
        <v>1.5</v>
      </c>
      <c r="M364" s="12">
        <f>ROUND(K364*L364,2)</f>
        <v>0.03</v>
      </c>
    </row>
    <row r="365" spans="1:13" x14ac:dyDescent="0.4">
      <c r="A365" s="11"/>
      <c r="B365" s="11"/>
      <c r="C365" s="10" t="s">
        <v>36</v>
      </c>
      <c r="D365" s="26"/>
      <c r="E365" s="10" t="s">
        <v>309</v>
      </c>
      <c r="F365" s="15">
        <v>1</v>
      </c>
      <c r="G365" s="14">
        <v>70</v>
      </c>
      <c r="H365" s="14">
        <v>1.5</v>
      </c>
      <c r="I365" s="14">
        <v>0.2</v>
      </c>
      <c r="J365" s="12">
        <f>OR(F365&lt;&gt;0,G365&lt;&gt;0,H365&lt;&gt;0,I365&lt;&gt;0)*(F365 + (F365 = 0))*(G365 + (G365 = 0))*(H365 + (H365 = 0))*(I365 + (I365 = 0))</f>
        <v>21</v>
      </c>
      <c r="K365" s="11"/>
      <c r="L365" s="11"/>
      <c r="M365" s="11"/>
    </row>
    <row r="366" spans="1:13" x14ac:dyDescent="0.4">
      <c r="A366" s="11"/>
      <c r="B366" s="11"/>
      <c r="C366" s="11"/>
      <c r="D366" s="26"/>
      <c r="E366" s="11"/>
      <c r="F366" s="11"/>
      <c r="G366" s="11"/>
      <c r="H366" s="11"/>
      <c r="I366" s="11"/>
      <c r="J366" s="16" t="s">
        <v>223</v>
      </c>
      <c r="K366" s="17">
        <f>J365</f>
        <v>21</v>
      </c>
      <c r="L366" s="17">
        <f>SUM(M358:M364)</f>
        <v>46.37</v>
      </c>
      <c r="M366" s="17">
        <f>ROUND(K366*L366,2)</f>
        <v>973.77</v>
      </c>
    </row>
    <row r="367" spans="1:13" ht="1" customHeight="1" x14ac:dyDescent="0.4">
      <c r="A367" s="18"/>
      <c r="B367" s="18"/>
      <c r="C367" s="18"/>
      <c r="D367" s="27"/>
      <c r="E367" s="18"/>
      <c r="F367" s="18"/>
      <c r="G367" s="18"/>
      <c r="H367" s="18"/>
      <c r="I367" s="18"/>
      <c r="J367" s="18"/>
      <c r="K367" s="18"/>
      <c r="L367" s="18"/>
      <c r="M367" s="18"/>
    </row>
    <row r="368" spans="1:13" ht="42.9" x14ac:dyDescent="0.4">
      <c r="A368" s="9" t="s">
        <v>310</v>
      </c>
      <c r="B368" s="10" t="s">
        <v>20</v>
      </c>
      <c r="C368" s="10" t="s">
        <v>48</v>
      </c>
      <c r="D368" s="25" t="s">
        <v>225</v>
      </c>
      <c r="E368" s="11"/>
      <c r="F368" s="11"/>
      <c r="G368" s="11"/>
      <c r="H368" s="11"/>
      <c r="I368" s="11"/>
      <c r="J368" s="11"/>
      <c r="K368" s="12">
        <f>K376</f>
        <v>21</v>
      </c>
      <c r="L368" s="12">
        <f>L376</f>
        <v>162.6</v>
      </c>
      <c r="M368" s="12">
        <f>M376</f>
        <v>3414.6</v>
      </c>
    </row>
    <row r="369" spans="1:13" x14ac:dyDescent="0.4">
      <c r="A369" s="10" t="s">
        <v>23</v>
      </c>
      <c r="B369" s="10" t="s">
        <v>24</v>
      </c>
      <c r="C369" s="10" t="s">
        <v>25</v>
      </c>
      <c r="D369" s="25" t="s">
        <v>26</v>
      </c>
      <c r="E369" s="11"/>
      <c r="F369" s="11"/>
      <c r="G369" s="11"/>
      <c r="H369" s="11"/>
      <c r="I369" s="11"/>
      <c r="J369" s="11"/>
      <c r="K369" s="13">
        <v>0.4</v>
      </c>
      <c r="L369" s="14">
        <v>23.8</v>
      </c>
      <c r="M369" s="12">
        <f>ROUND(K369*L369,2)</f>
        <v>9.52</v>
      </c>
    </row>
    <row r="370" spans="1:13" x14ac:dyDescent="0.4">
      <c r="A370" s="10" t="s">
        <v>107</v>
      </c>
      <c r="B370" s="10" t="s">
        <v>24</v>
      </c>
      <c r="C370" s="10" t="s">
        <v>25</v>
      </c>
      <c r="D370" s="25" t="s">
        <v>108</v>
      </c>
      <c r="E370" s="11"/>
      <c r="F370" s="11"/>
      <c r="G370" s="11"/>
      <c r="H370" s="11"/>
      <c r="I370" s="11"/>
      <c r="J370" s="11"/>
      <c r="K370" s="13">
        <v>0.221</v>
      </c>
      <c r="L370" s="14">
        <v>27.53</v>
      </c>
      <c r="M370" s="12">
        <f>ROUND(K370*L370,2)</f>
        <v>6.08</v>
      </c>
    </row>
    <row r="371" spans="1:13" x14ac:dyDescent="0.4">
      <c r="A371" s="10" t="s">
        <v>226</v>
      </c>
      <c r="B371" s="10" t="s">
        <v>110</v>
      </c>
      <c r="C371" s="10" t="s">
        <v>48</v>
      </c>
      <c r="D371" s="25" t="s">
        <v>227</v>
      </c>
      <c r="E371" s="11"/>
      <c r="F371" s="11"/>
      <c r="G371" s="11"/>
      <c r="H371" s="11"/>
      <c r="I371" s="11"/>
      <c r="J371" s="11"/>
      <c r="K371" s="13">
        <v>1.05</v>
      </c>
      <c r="L371" s="14">
        <v>99.69</v>
      </c>
      <c r="M371" s="12">
        <f>ROUND(K371*L371,2)</f>
        <v>104.67</v>
      </c>
    </row>
    <row r="372" spans="1:13" x14ac:dyDescent="0.4">
      <c r="A372" s="10" t="s">
        <v>276</v>
      </c>
      <c r="B372" s="10" t="s">
        <v>30</v>
      </c>
      <c r="C372" s="10" t="s">
        <v>25</v>
      </c>
      <c r="D372" s="25" t="s">
        <v>277</v>
      </c>
      <c r="E372" s="11"/>
      <c r="F372" s="11"/>
      <c r="G372" s="11"/>
      <c r="H372" s="11"/>
      <c r="I372" s="11"/>
      <c r="J372" s="11"/>
      <c r="K372" s="13">
        <v>0.221</v>
      </c>
      <c r="L372" s="14">
        <v>184.66</v>
      </c>
      <c r="M372" s="12">
        <f>ROUND(K372*L372,2)</f>
        <v>40.81</v>
      </c>
    </row>
    <row r="373" spans="1:13" x14ac:dyDescent="0.4">
      <c r="A373" s="10" t="s">
        <v>228</v>
      </c>
      <c r="B373" s="10" t="s">
        <v>30</v>
      </c>
      <c r="C373" s="10" t="s">
        <v>25</v>
      </c>
      <c r="D373" s="25" t="s">
        <v>229</v>
      </c>
      <c r="E373" s="11"/>
      <c r="F373" s="11"/>
      <c r="G373" s="11"/>
      <c r="H373" s="11"/>
      <c r="I373" s="11"/>
      <c r="J373" s="11"/>
      <c r="K373" s="13">
        <v>0.221</v>
      </c>
      <c r="L373" s="14">
        <v>5.85</v>
      </c>
      <c r="M373" s="12">
        <f>ROUND(K373*L373,2)</f>
        <v>1.29</v>
      </c>
    </row>
    <row r="374" spans="1:13" x14ac:dyDescent="0.4">
      <c r="A374" s="10" t="s">
        <v>32</v>
      </c>
      <c r="B374" s="10" t="s">
        <v>33</v>
      </c>
      <c r="C374" s="10" t="s">
        <v>34</v>
      </c>
      <c r="D374" s="25" t="s">
        <v>35</v>
      </c>
      <c r="E374" s="11"/>
      <c r="F374" s="11"/>
      <c r="G374" s="11"/>
      <c r="H374" s="11"/>
      <c r="I374" s="11"/>
      <c r="J374" s="11"/>
      <c r="K374" s="13">
        <v>0.156</v>
      </c>
      <c r="L374" s="14">
        <v>1.5</v>
      </c>
      <c r="M374" s="12">
        <f>ROUND(K374*L374,2)</f>
        <v>0.23</v>
      </c>
    </row>
    <row r="375" spans="1:13" x14ac:dyDescent="0.4">
      <c r="A375" s="11"/>
      <c r="B375" s="11"/>
      <c r="C375" s="10" t="s">
        <v>36</v>
      </c>
      <c r="D375" s="26"/>
      <c r="E375" s="10" t="s">
        <v>311</v>
      </c>
      <c r="F375" s="15">
        <v>1</v>
      </c>
      <c r="G375" s="14">
        <v>70</v>
      </c>
      <c r="H375" s="14">
        <v>1.5</v>
      </c>
      <c r="I375" s="14">
        <v>0.2</v>
      </c>
      <c r="J375" s="12">
        <f>OR(F375&lt;&gt;0,G375&lt;&gt;0,H375&lt;&gt;0,I375&lt;&gt;0)*(F375 + (F375 = 0))*(G375 + (G375 = 0))*(H375 + (H375 = 0))*(I375 + (I375 = 0))</f>
        <v>21</v>
      </c>
      <c r="K375" s="11"/>
      <c r="L375" s="11"/>
      <c r="M375" s="11"/>
    </row>
    <row r="376" spans="1:13" x14ac:dyDescent="0.4">
      <c r="A376" s="11"/>
      <c r="B376" s="11"/>
      <c r="C376" s="11"/>
      <c r="D376" s="26"/>
      <c r="E376" s="11"/>
      <c r="F376" s="11"/>
      <c r="G376" s="11"/>
      <c r="H376" s="11"/>
      <c r="I376" s="11"/>
      <c r="J376" s="16" t="s">
        <v>312</v>
      </c>
      <c r="K376" s="17">
        <f>J375</f>
        <v>21</v>
      </c>
      <c r="L376" s="17">
        <f>SUM(M369:M374)</f>
        <v>162.6</v>
      </c>
      <c r="M376" s="17">
        <f>ROUND(K376*L376,2)</f>
        <v>3414.6</v>
      </c>
    </row>
    <row r="377" spans="1:13" ht="1" customHeight="1" x14ac:dyDescent="0.4">
      <c r="A377" s="18"/>
      <c r="B377" s="18"/>
      <c r="C377" s="18"/>
      <c r="D377" s="27"/>
      <c r="E377" s="18"/>
      <c r="F377" s="18"/>
      <c r="G377" s="18"/>
      <c r="H377" s="18"/>
      <c r="I377" s="18"/>
      <c r="J377" s="18"/>
      <c r="K377" s="18"/>
      <c r="L377" s="18"/>
      <c r="M377" s="18"/>
    </row>
    <row r="378" spans="1:13" ht="42.9" x14ac:dyDescent="0.4">
      <c r="A378" s="9" t="s">
        <v>270</v>
      </c>
      <c r="B378" s="10" t="s">
        <v>20</v>
      </c>
      <c r="C378" s="10" t="s">
        <v>21</v>
      </c>
      <c r="D378" s="25" t="s">
        <v>271</v>
      </c>
      <c r="E378" s="11"/>
      <c r="F378" s="11"/>
      <c r="G378" s="11"/>
      <c r="H378" s="11"/>
      <c r="I378" s="11"/>
      <c r="J378" s="11"/>
      <c r="K378" s="12">
        <f>K392</f>
        <v>27.75</v>
      </c>
      <c r="L378" s="12">
        <f>L392</f>
        <v>38.25</v>
      </c>
      <c r="M378" s="12">
        <f>M392</f>
        <v>1061.44</v>
      </c>
    </row>
    <row r="379" spans="1:13" x14ac:dyDescent="0.4">
      <c r="A379" s="10" t="s">
        <v>23</v>
      </c>
      <c r="B379" s="10" t="s">
        <v>24</v>
      </c>
      <c r="C379" s="10" t="s">
        <v>25</v>
      </c>
      <c r="D379" s="25" t="s">
        <v>26</v>
      </c>
      <c r="E379" s="11"/>
      <c r="F379" s="11"/>
      <c r="G379" s="11"/>
      <c r="H379" s="11"/>
      <c r="I379" s="11"/>
      <c r="J379" s="11"/>
      <c r="K379" s="13">
        <v>3.9E-2</v>
      </c>
      <c r="L379" s="14">
        <v>23.8</v>
      </c>
      <c r="M379" s="12">
        <f>ROUND(K379*L379,2)</f>
        <v>0.93</v>
      </c>
    </row>
    <row r="380" spans="1:13" x14ac:dyDescent="0.4">
      <c r="A380" s="10" t="s">
        <v>27</v>
      </c>
      <c r="B380" s="10" t="s">
        <v>24</v>
      </c>
      <c r="C380" s="10" t="s">
        <v>25</v>
      </c>
      <c r="D380" s="25" t="s">
        <v>28</v>
      </c>
      <c r="E380" s="11"/>
      <c r="F380" s="11"/>
      <c r="G380" s="11"/>
      <c r="H380" s="11"/>
      <c r="I380" s="11"/>
      <c r="J380" s="11"/>
      <c r="K380" s="13">
        <v>0.06</v>
      </c>
      <c r="L380" s="14">
        <v>23.03</v>
      </c>
      <c r="M380" s="12">
        <f>ROUND(K380*L380,2)</f>
        <v>1.38</v>
      </c>
    </row>
    <row r="381" spans="1:13" x14ac:dyDescent="0.4">
      <c r="A381" s="10" t="s">
        <v>107</v>
      </c>
      <c r="B381" s="10" t="s">
        <v>24</v>
      </c>
      <c r="C381" s="10" t="s">
        <v>25</v>
      </c>
      <c r="D381" s="25" t="s">
        <v>108</v>
      </c>
      <c r="E381" s="11"/>
      <c r="F381" s="11"/>
      <c r="G381" s="11"/>
      <c r="H381" s="11"/>
      <c r="I381" s="11"/>
      <c r="J381" s="11"/>
      <c r="K381" s="13">
        <v>1.6E-2</v>
      </c>
      <c r="L381" s="14">
        <v>27.53</v>
      </c>
      <c r="M381" s="12">
        <f>ROUND(K381*L381,2)</f>
        <v>0.44</v>
      </c>
    </row>
    <row r="382" spans="1:13" ht="32.15" x14ac:dyDescent="0.4">
      <c r="A382" s="10" t="s">
        <v>272</v>
      </c>
      <c r="B382" s="10" t="s">
        <v>110</v>
      </c>
      <c r="C382" s="10" t="s">
        <v>48</v>
      </c>
      <c r="D382" s="25" t="s">
        <v>273</v>
      </c>
      <c r="E382" s="11"/>
      <c r="F382" s="11"/>
      <c r="G382" s="11"/>
      <c r="H382" s="11"/>
      <c r="I382" s="11"/>
      <c r="J382" s="11"/>
      <c r="K382" s="13">
        <v>0.21</v>
      </c>
      <c r="L382" s="14">
        <v>123.28</v>
      </c>
      <c r="M382" s="12">
        <f>ROUND(K382*L382,2)</f>
        <v>25.89</v>
      </c>
    </row>
    <row r="383" spans="1:13" ht="32.15" x14ac:dyDescent="0.4">
      <c r="A383" s="10" t="s">
        <v>274</v>
      </c>
      <c r="B383" s="10" t="s">
        <v>110</v>
      </c>
      <c r="C383" s="10" t="s">
        <v>201</v>
      </c>
      <c r="D383" s="25" t="s">
        <v>275</v>
      </c>
      <c r="E383" s="11"/>
      <c r="F383" s="11"/>
      <c r="G383" s="11"/>
      <c r="H383" s="11"/>
      <c r="I383" s="11"/>
      <c r="J383" s="11"/>
      <c r="K383" s="13">
        <v>5</v>
      </c>
      <c r="L383" s="14">
        <v>1.39</v>
      </c>
      <c r="M383" s="12">
        <f>ROUND(K383*L383,2)</f>
        <v>6.95</v>
      </c>
    </row>
    <row r="384" spans="1:13" x14ac:dyDescent="0.4">
      <c r="A384" s="10" t="s">
        <v>276</v>
      </c>
      <c r="B384" s="10" t="s">
        <v>30</v>
      </c>
      <c r="C384" s="10" t="s">
        <v>25</v>
      </c>
      <c r="D384" s="25" t="s">
        <v>277</v>
      </c>
      <c r="E384" s="11"/>
      <c r="F384" s="11"/>
      <c r="G384" s="11"/>
      <c r="H384" s="11"/>
      <c r="I384" s="11"/>
      <c r="J384" s="11"/>
      <c r="K384" s="13">
        <v>1.2999999999999999E-2</v>
      </c>
      <c r="L384" s="14">
        <v>184.66</v>
      </c>
      <c r="M384" s="12">
        <f>ROUND(K384*L384,2)</f>
        <v>2.4</v>
      </c>
    </row>
    <row r="385" spans="1:13" x14ac:dyDescent="0.4">
      <c r="A385" s="10" t="s">
        <v>228</v>
      </c>
      <c r="B385" s="10" t="s">
        <v>30</v>
      </c>
      <c r="C385" s="10" t="s">
        <v>25</v>
      </c>
      <c r="D385" s="25" t="s">
        <v>229</v>
      </c>
      <c r="E385" s="11"/>
      <c r="F385" s="11"/>
      <c r="G385" s="11"/>
      <c r="H385" s="11"/>
      <c r="I385" s="11"/>
      <c r="J385" s="11"/>
      <c r="K385" s="13">
        <v>2.5000000000000001E-2</v>
      </c>
      <c r="L385" s="14">
        <v>5.85</v>
      </c>
      <c r="M385" s="12">
        <f>ROUND(K385*L385,2)</f>
        <v>0.15</v>
      </c>
    </row>
    <row r="386" spans="1:13" x14ac:dyDescent="0.4">
      <c r="A386" s="10" t="s">
        <v>278</v>
      </c>
      <c r="B386" s="10" t="s">
        <v>30</v>
      </c>
      <c r="C386" s="10" t="s">
        <v>25</v>
      </c>
      <c r="D386" s="25" t="s">
        <v>279</v>
      </c>
      <c r="E386" s="11"/>
      <c r="F386" s="11"/>
      <c r="G386" s="11"/>
      <c r="H386" s="11"/>
      <c r="I386" s="11"/>
      <c r="J386" s="11"/>
      <c r="K386" s="13">
        <v>0.01</v>
      </c>
      <c r="L386" s="14">
        <v>6.65</v>
      </c>
      <c r="M386" s="12">
        <f>ROUND(K386*L386,2)</f>
        <v>7.0000000000000007E-2</v>
      </c>
    </row>
    <row r="387" spans="1:13" x14ac:dyDescent="0.4">
      <c r="A387" s="10" t="s">
        <v>32</v>
      </c>
      <c r="B387" s="10" t="s">
        <v>33</v>
      </c>
      <c r="C387" s="10" t="s">
        <v>34</v>
      </c>
      <c r="D387" s="25" t="s">
        <v>35</v>
      </c>
      <c r="E387" s="11"/>
      <c r="F387" s="11"/>
      <c r="G387" s="11"/>
      <c r="H387" s="11"/>
      <c r="I387" s="11"/>
      <c r="J387" s="11"/>
      <c r="K387" s="13">
        <v>2.8000000000000001E-2</v>
      </c>
      <c r="L387" s="14">
        <v>1.5</v>
      </c>
      <c r="M387" s="12">
        <f>ROUND(K387*L387,2)</f>
        <v>0.04</v>
      </c>
    </row>
    <row r="388" spans="1:13" x14ac:dyDescent="0.4">
      <c r="A388" s="11"/>
      <c r="B388" s="11"/>
      <c r="C388" s="10" t="s">
        <v>36</v>
      </c>
      <c r="D388" s="26"/>
      <c r="E388" s="10" t="s">
        <v>313</v>
      </c>
      <c r="F388" s="15">
        <v>28</v>
      </c>
      <c r="G388" s="14">
        <v>1.25</v>
      </c>
      <c r="H388" s="14">
        <v>0.48</v>
      </c>
      <c r="I388" s="14">
        <v>0</v>
      </c>
      <c r="J388" s="12">
        <f>OR(F388&lt;&gt;0,G388&lt;&gt;0,H388&lt;&gt;0,I388&lt;&gt;0)*(F388 + (F388 = 0))*(G388 + (G388 = 0))*(H388 + (H388 = 0))*(I388 + (I388 = 0))</f>
        <v>16.8</v>
      </c>
      <c r="K388" s="11"/>
      <c r="L388" s="11"/>
      <c r="M388" s="11"/>
    </row>
    <row r="389" spans="1:13" x14ac:dyDescent="0.4">
      <c r="A389" s="11"/>
      <c r="B389" s="11"/>
      <c r="C389" s="10" t="s">
        <v>36</v>
      </c>
      <c r="D389" s="26"/>
      <c r="E389" s="10" t="s">
        <v>314</v>
      </c>
      <c r="F389" s="15">
        <v>3</v>
      </c>
      <c r="G389" s="14">
        <v>1.25</v>
      </c>
      <c r="H389" s="14">
        <v>1.25</v>
      </c>
      <c r="I389" s="14">
        <v>0</v>
      </c>
      <c r="J389" s="12">
        <f>OR(F389&lt;&gt;0,G389&lt;&gt;0,H389&lt;&gt;0,I389&lt;&gt;0)*(F389 + (F389 = 0))*(G389 + (G389 = 0))*(H389 + (H389 = 0))*(I389 + (I389 = 0))</f>
        <v>4.6900000000000004</v>
      </c>
      <c r="K389" s="11"/>
      <c r="L389" s="11"/>
      <c r="M389" s="11"/>
    </row>
    <row r="390" spans="1:13" x14ac:dyDescent="0.4">
      <c r="A390" s="11"/>
      <c r="B390" s="11"/>
      <c r="C390" s="10" t="s">
        <v>36</v>
      </c>
      <c r="D390" s="26"/>
      <c r="E390" s="10" t="s">
        <v>315</v>
      </c>
      <c r="F390" s="15">
        <v>1</v>
      </c>
      <c r="G390" s="14">
        <v>4.5</v>
      </c>
      <c r="H390" s="14">
        <v>1.25</v>
      </c>
      <c r="I390" s="14">
        <v>0</v>
      </c>
      <c r="J390" s="12">
        <f>OR(F390&lt;&gt;0,G390&lt;&gt;0,H390&lt;&gt;0,I390&lt;&gt;0)*(F390 + (F390 = 0))*(G390 + (G390 = 0))*(H390 + (H390 = 0))*(I390 + (I390 = 0))</f>
        <v>5.63</v>
      </c>
      <c r="K390" s="11"/>
      <c r="L390" s="11"/>
      <c r="M390" s="11"/>
    </row>
    <row r="391" spans="1:13" x14ac:dyDescent="0.4">
      <c r="A391" s="11"/>
      <c r="B391" s="11"/>
      <c r="C391" s="10" t="s">
        <v>36</v>
      </c>
      <c r="D391" s="26"/>
      <c r="E391" s="10" t="s">
        <v>17</v>
      </c>
      <c r="F391" s="15">
        <v>1</v>
      </c>
      <c r="G391" s="14">
        <v>0.5</v>
      </c>
      <c r="H391" s="14">
        <v>1.25</v>
      </c>
      <c r="I391" s="14">
        <v>0</v>
      </c>
      <c r="J391" s="12">
        <f>OR(F391&lt;&gt;0,G391&lt;&gt;0,H391&lt;&gt;0,I391&lt;&gt;0)*(F391 + (F391 = 0))*(G391 + (G391 = 0))*(H391 + (H391 = 0))*(I391 + (I391 = 0))</f>
        <v>0.63</v>
      </c>
      <c r="K391" s="11"/>
      <c r="L391" s="11"/>
      <c r="M391" s="11"/>
    </row>
    <row r="392" spans="1:13" x14ac:dyDescent="0.4">
      <c r="A392" s="11"/>
      <c r="B392" s="11"/>
      <c r="C392" s="11"/>
      <c r="D392" s="26"/>
      <c r="E392" s="11"/>
      <c r="F392" s="11"/>
      <c r="G392" s="11"/>
      <c r="H392" s="11"/>
      <c r="I392" s="11"/>
      <c r="J392" s="16" t="s">
        <v>280</v>
      </c>
      <c r="K392" s="17">
        <f>SUM(J388:J391)</f>
        <v>27.75</v>
      </c>
      <c r="L392" s="17">
        <f>SUM(M379:M387)</f>
        <v>38.25</v>
      </c>
      <c r="M392" s="17">
        <f>ROUND(K392*L392,2)</f>
        <v>1061.44</v>
      </c>
    </row>
    <row r="393" spans="1:13" ht="1" customHeight="1" x14ac:dyDescent="0.4">
      <c r="A393" s="18"/>
      <c r="B393" s="18"/>
      <c r="C393" s="18"/>
      <c r="D393" s="27"/>
      <c r="E393" s="18"/>
      <c r="F393" s="18"/>
      <c r="G393" s="18"/>
      <c r="H393" s="18"/>
      <c r="I393" s="18"/>
      <c r="J393" s="18"/>
      <c r="K393" s="18"/>
      <c r="L393" s="18"/>
      <c r="M393" s="18"/>
    </row>
    <row r="394" spans="1:13" ht="32.15" x14ac:dyDescent="0.4">
      <c r="A394" s="9" t="s">
        <v>316</v>
      </c>
      <c r="B394" s="10" t="s">
        <v>20</v>
      </c>
      <c r="C394" s="10" t="s">
        <v>57</v>
      </c>
      <c r="D394" s="25" t="s">
        <v>317</v>
      </c>
      <c r="E394" s="11"/>
      <c r="F394" s="11"/>
      <c r="G394" s="11"/>
      <c r="H394" s="11"/>
      <c r="I394" s="11"/>
      <c r="J394" s="11"/>
      <c r="K394" s="12">
        <f>K405</f>
        <v>78.5</v>
      </c>
      <c r="L394" s="12">
        <f>L405</f>
        <v>56.16</v>
      </c>
      <c r="M394" s="12">
        <f>M405</f>
        <v>4408.5600000000004</v>
      </c>
    </row>
    <row r="395" spans="1:13" x14ac:dyDescent="0.4">
      <c r="A395" s="10" t="s">
        <v>23</v>
      </c>
      <c r="B395" s="10" t="s">
        <v>24</v>
      </c>
      <c r="C395" s="10" t="s">
        <v>25</v>
      </c>
      <c r="D395" s="25" t="s">
        <v>26</v>
      </c>
      <c r="E395" s="11"/>
      <c r="F395" s="11"/>
      <c r="G395" s="11"/>
      <c r="H395" s="11"/>
      <c r="I395" s="11"/>
      <c r="J395" s="11"/>
      <c r="K395" s="13">
        <v>0.53200000000000003</v>
      </c>
      <c r="L395" s="14">
        <v>23.8</v>
      </c>
      <c r="M395" s="12">
        <f>ROUND(K395*L395,2)</f>
        <v>12.66</v>
      </c>
    </row>
    <row r="396" spans="1:13" x14ac:dyDescent="0.4">
      <c r="A396" s="10" t="s">
        <v>107</v>
      </c>
      <c r="B396" s="10" t="s">
        <v>24</v>
      </c>
      <c r="C396" s="10" t="s">
        <v>25</v>
      </c>
      <c r="D396" s="25" t="s">
        <v>108</v>
      </c>
      <c r="E396" s="11"/>
      <c r="F396" s="11"/>
      <c r="G396" s="11"/>
      <c r="H396" s="11"/>
      <c r="I396" s="11"/>
      <c r="J396" s="11"/>
      <c r="K396" s="13">
        <v>0.23699999999999999</v>
      </c>
      <c r="L396" s="14">
        <v>27.53</v>
      </c>
      <c r="M396" s="12">
        <f>ROUND(K396*L396,2)</f>
        <v>6.52</v>
      </c>
    </row>
    <row r="397" spans="1:13" x14ac:dyDescent="0.4">
      <c r="A397" s="10" t="s">
        <v>318</v>
      </c>
      <c r="B397" s="10" t="s">
        <v>110</v>
      </c>
      <c r="C397" s="10" t="s">
        <v>48</v>
      </c>
      <c r="D397" s="25" t="s">
        <v>319</v>
      </c>
      <c r="E397" s="11"/>
      <c r="F397" s="11"/>
      <c r="G397" s="11"/>
      <c r="H397" s="11"/>
      <c r="I397" s="11"/>
      <c r="J397" s="11"/>
      <c r="K397" s="13">
        <v>0.105</v>
      </c>
      <c r="L397" s="14">
        <v>98.07</v>
      </c>
      <c r="M397" s="12">
        <f>ROUND(K397*L397,2)</f>
        <v>10.3</v>
      </c>
    </row>
    <row r="398" spans="1:13" ht="21.45" x14ac:dyDescent="0.4">
      <c r="A398" s="10" t="s">
        <v>137</v>
      </c>
      <c r="B398" s="10" t="s">
        <v>110</v>
      </c>
      <c r="C398" s="10" t="s">
        <v>120</v>
      </c>
      <c r="D398" s="25" t="s">
        <v>138</v>
      </c>
      <c r="E398" s="11"/>
      <c r="F398" s="11"/>
      <c r="G398" s="11"/>
      <c r="H398" s="11"/>
      <c r="I398" s="11"/>
      <c r="J398" s="11"/>
      <c r="K398" s="13">
        <v>2E-3</v>
      </c>
      <c r="L398" s="14">
        <v>49.37</v>
      </c>
      <c r="M398" s="12">
        <f>ROUND(K398*L398,2)</f>
        <v>0.1</v>
      </c>
    </row>
    <row r="399" spans="1:13" ht="21.45" x14ac:dyDescent="0.4">
      <c r="A399" s="10" t="s">
        <v>320</v>
      </c>
      <c r="B399" s="10" t="s">
        <v>110</v>
      </c>
      <c r="C399" s="10" t="s">
        <v>57</v>
      </c>
      <c r="D399" s="25" t="s">
        <v>321</v>
      </c>
      <c r="E399" s="11"/>
      <c r="F399" s="11"/>
      <c r="G399" s="11"/>
      <c r="H399" s="11"/>
      <c r="I399" s="11"/>
      <c r="J399" s="11"/>
      <c r="K399" s="13">
        <v>1.05</v>
      </c>
      <c r="L399" s="14">
        <v>25.04</v>
      </c>
      <c r="M399" s="12">
        <f>ROUND(K399*L399,2)</f>
        <v>26.29</v>
      </c>
    </row>
    <row r="400" spans="1:13" x14ac:dyDescent="0.4">
      <c r="A400" s="10" t="s">
        <v>32</v>
      </c>
      <c r="B400" s="10" t="s">
        <v>33</v>
      </c>
      <c r="C400" s="10" t="s">
        <v>34</v>
      </c>
      <c r="D400" s="25" t="s">
        <v>35</v>
      </c>
      <c r="E400" s="11"/>
      <c r="F400" s="11"/>
      <c r="G400" s="11"/>
      <c r="H400" s="11"/>
      <c r="I400" s="11"/>
      <c r="J400" s="11"/>
      <c r="K400" s="13">
        <v>0.192</v>
      </c>
      <c r="L400" s="14">
        <v>1.5</v>
      </c>
      <c r="M400" s="12">
        <f>ROUND(K400*L400,2)</f>
        <v>0.28999999999999998</v>
      </c>
    </row>
    <row r="401" spans="1:13" x14ac:dyDescent="0.4">
      <c r="A401" s="11"/>
      <c r="B401" s="11"/>
      <c r="C401" s="10" t="s">
        <v>36</v>
      </c>
      <c r="D401" s="26"/>
      <c r="E401" s="10" t="s">
        <v>322</v>
      </c>
      <c r="F401" s="15">
        <v>28</v>
      </c>
      <c r="G401" s="14">
        <v>1.25</v>
      </c>
      <c r="H401" s="14">
        <v>0</v>
      </c>
      <c r="I401" s="14">
        <v>0</v>
      </c>
      <c r="J401" s="12">
        <f>OR(F401&lt;&gt;0,G401&lt;&gt;0,H401&lt;&gt;0,I401&lt;&gt;0)*(F401 + (F401 = 0))*(G401 + (G401 = 0))*(H401 + (H401 = 0))*(I401 + (I401 = 0))</f>
        <v>35</v>
      </c>
      <c r="K401" s="11"/>
      <c r="L401" s="11"/>
      <c r="M401" s="11"/>
    </row>
    <row r="402" spans="1:13" x14ac:dyDescent="0.4">
      <c r="A402" s="11"/>
      <c r="B402" s="11"/>
      <c r="C402" s="10" t="s">
        <v>36</v>
      </c>
      <c r="D402" s="26"/>
      <c r="E402" s="10" t="s">
        <v>17</v>
      </c>
      <c r="F402" s="15">
        <v>56</v>
      </c>
      <c r="G402" s="14">
        <v>0.5</v>
      </c>
      <c r="H402" s="14">
        <v>0</v>
      </c>
      <c r="I402" s="14">
        <v>0</v>
      </c>
      <c r="J402" s="12">
        <f>OR(F402&lt;&gt;0,G402&lt;&gt;0,H402&lt;&gt;0,I402&lt;&gt;0)*(F402 + (F402 = 0))*(G402 + (G402 = 0))*(H402 + (H402 = 0))*(I402 + (I402 = 0))</f>
        <v>28</v>
      </c>
      <c r="K402" s="11"/>
      <c r="L402" s="11"/>
      <c r="M402" s="11"/>
    </row>
    <row r="403" spans="1:13" x14ac:dyDescent="0.4">
      <c r="A403" s="11"/>
      <c r="B403" s="11"/>
      <c r="C403" s="10" t="s">
        <v>36</v>
      </c>
      <c r="D403" s="26"/>
      <c r="E403" s="10" t="s">
        <v>323</v>
      </c>
      <c r="F403" s="15">
        <v>6</v>
      </c>
      <c r="G403" s="14">
        <v>1.25</v>
      </c>
      <c r="H403" s="14">
        <v>0</v>
      </c>
      <c r="I403" s="14">
        <v>0</v>
      </c>
      <c r="J403" s="12">
        <f>OR(F403&lt;&gt;0,G403&lt;&gt;0,H403&lt;&gt;0,I403&lt;&gt;0)*(F403 + (F403 = 0))*(G403 + (G403 = 0))*(H403 + (H403 = 0))*(I403 + (I403 = 0))</f>
        <v>7.5</v>
      </c>
      <c r="K403" s="11"/>
      <c r="L403" s="11"/>
      <c r="M403" s="11"/>
    </row>
    <row r="404" spans="1:13" x14ac:dyDescent="0.4">
      <c r="A404" s="11"/>
      <c r="B404" s="11"/>
      <c r="C404" s="10" t="s">
        <v>36</v>
      </c>
      <c r="D404" s="26"/>
      <c r="E404" s="10" t="s">
        <v>324</v>
      </c>
      <c r="F404" s="15">
        <v>2</v>
      </c>
      <c r="G404" s="14">
        <v>4</v>
      </c>
      <c r="H404" s="14">
        <v>0</v>
      </c>
      <c r="I404" s="14">
        <v>0</v>
      </c>
      <c r="J404" s="12">
        <f>OR(F404&lt;&gt;0,G404&lt;&gt;0,H404&lt;&gt;0,I404&lt;&gt;0)*(F404 + (F404 = 0))*(G404 + (G404 = 0))*(H404 + (H404 = 0))*(I404 + (I404 = 0))</f>
        <v>8</v>
      </c>
      <c r="K404" s="11"/>
      <c r="L404" s="11"/>
      <c r="M404" s="11"/>
    </row>
    <row r="405" spans="1:13" x14ac:dyDescent="0.4">
      <c r="A405" s="11"/>
      <c r="B405" s="11"/>
      <c r="C405" s="11"/>
      <c r="D405" s="26"/>
      <c r="E405" s="11"/>
      <c r="F405" s="11"/>
      <c r="G405" s="11"/>
      <c r="H405" s="11"/>
      <c r="I405" s="11"/>
      <c r="J405" s="16" t="s">
        <v>325</v>
      </c>
      <c r="K405" s="17">
        <f>SUM(J401:J404)</f>
        <v>78.5</v>
      </c>
      <c r="L405" s="17">
        <f>SUM(M395:M400)</f>
        <v>56.16</v>
      </c>
      <c r="M405" s="17">
        <f>ROUND(K405*L405,2)</f>
        <v>4408.5600000000004</v>
      </c>
    </row>
    <row r="406" spans="1:13" ht="1" customHeight="1" x14ac:dyDescent="0.4">
      <c r="A406" s="18"/>
      <c r="B406" s="18"/>
      <c r="C406" s="18"/>
      <c r="D406" s="27"/>
      <c r="E406" s="18"/>
      <c r="F406" s="18"/>
      <c r="G406" s="18"/>
      <c r="H406" s="18"/>
      <c r="I406" s="18"/>
      <c r="J406" s="18"/>
      <c r="K406" s="18"/>
      <c r="L406" s="18"/>
      <c r="M406" s="18"/>
    </row>
    <row r="407" spans="1:13" x14ac:dyDescent="0.4">
      <c r="A407" s="11"/>
      <c r="B407" s="11"/>
      <c r="C407" s="11"/>
      <c r="D407" s="26"/>
      <c r="E407" s="11"/>
      <c r="F407" s="11"/>
      <c r="G407" s="11"/>
      <c r="H407" s="11"/>
      <c r="I407" s="11"/>
      <c r="J407" s="16" t="s">
        <v>326</v>
      </c>
      <c r="K407" s="19">
        <v>1</v>
      </c>
      <c r="L407" s="17">
        <f>M324+M333+M339+M348+M357+M368+M378+M394</f>
        <v>14834.47</v>
      </c>
      <c r="M407" s="17">
        <f>ROUND(K407*L407,2)</f>
        <v>14834.47</v>
      </c>
    </row>
    <row r="408" spans="1:13" ht="1" customHeight="1" x14ac:dyDescent="0.4">
      <c r="A408" s="18"/>
      <c r="B408" s="18"/>
      <c r="C408" s="18"/>
      <c r="D408" s="27"/>
      <c r="E408" s="18"/>
      <c r="F408" s="18"/>
      <c r="G408" s="18"/>
      <c r="H408" s="18"/>
      <c r="I408" s="18"/>
      <c r="J408" s="18"/>
      <c r="K408" s="18"/>
      <c r="L408" s="18"/>
      <c r="M408" s="18"/>
    </row>
    <row r="409" spans="1:13" x14ac:dyDescent="0.4">
      <c r="A409" s="5" t="s">
        <v>327</v>
      </c>
      <c r="B409" s="5" t="s">
        <v>16</v>
      </c>
      <c r="C409" s="5" t="s">
        <v>17</v>
      </c>
      <c r="D409" s="24" t="s">
        <v>328</v>
      </c>
      <c r="E409" s="6"/>
      <c r="F409" s="6"/>
      <c r="G409" s="6"/>
      <c r="H409" s="6"/>
      <c r="I409" s="6"/>
      <c r="J409" s="6"/>
      <c r="K409" s="7">
        <f>K463</f>
        <v>1</v>
      </c>
      <c r="L409" s="8">
        <f>L463</f>
        <v>5230.47</v>
      </c>
      <c r="M409" s="8">
        <f>M463</f>
        <v>5230.47</v>
      </c>
    </row>
    <row r="410" spans="1:13" ht="21.45" x14ac:dyDescent="0.4">
      <c r="A410" s="9" t="s">
        <v>329</v>
      </c>
      <c r="B410" s="10" t="s">
        <v>20</v>
      </c>
      <c r="C410" s="10" t="s">
        <v>103</v>
      </c>
      <c r="D410" s="25" t="s">
        <v>330</v>
      </c>
      <c r="E410" s="11"/>
      <c r="F410" s="11"/>
      <c r="G410" s="11"/>
      <c r="H410" s="11"/>
      <c r="I410" s="11"/>
      <c r="J410" s="11"/>
      <c r="K410" s="12">
        <f>K428</f>
        <v>3</v>
      </c>
      <c r="L410" s="12">
        <f>L428</f>
        <v>651.44000000000005</v>
      </c>
      <c r="M410" s="12">
        <f>M428</f>
        <v>1954.32</v>
      </c>
    </row>
    <row r="411" spans="1:13" x14ac:dyDescent="0.4">
      <c r="A411" s="10" t="s">
        <v>331</v>
      </c>
      <c r="B411" s="10" t="s">
        <v>24</v>
      </c>
      <c r="C411" s="10" t="s">
        <v>25</v>
      </c>
      <c r="D411" s="25" t="s">
        <v>332</v>
      </c>
      <c r="E411" s="11"/>
      <c r="F411" s="11"/>
      <c r="G411" s="11"/>
      <c r="H411" s="11"/>
      <c r="I411" s="11"/>
      <c r="J411" s="11"/>
      <c r="K411" s="13">
        <v>0.85599999999999998</v>
      </c>
      <c r="L411" s="14">
        <v>24.24</v>
      </c>
      <c r="M411" s="12">
        <f>ROUND(K411*L411,2)</f>
        <v>20.75</v>
      </c>
    </row>
    <row r="412" spans="1:13" x14ac:dyDescent="0.4">
      <c r="A412" s="10" t="s">
        <v>23</v>
      </c>
      <c r="B412" s="10" t="s">
        <v>24</v>
      </c>
      <c r="C412" s="10" t="s">
        <v>25</v>
      </c>
      <c r="D412" s="25" t="s">
        <v>26</v>
      </c>
      <c r="E412" s="11"/>
      <c r="F412" s="11"/>
      <c r="G412" s="11"/>
      <c r="H412" s="11"/>
      <c r="I412" s="11"/>
      <c r="J412" s="11"/>
      <c r="K412" s="13">
        <v>5.7000000000000002E-2</v>
      </c>
      <c r="L412" s="14">
        <v>23.8</v>
      </c>
      <c r="M412" s="12">
        <f>ROUND(K412*L412,2)</f>
        <v>1.36</v>
      </c>
    </row>
    <row r="413" spans="1:13" x14ac:dyDescent="0.4">
      <c r="A413" s="10" t="s">
        <v>333</v>
      </c>
      <c r="B413" s="10" t="s">
        <v>24</v>
      </c>
      <c r="C413" s="10" t="s">
        <v>25</v>
      </c>
      <c r="D413" s="25" t="s">
        <v>334</v>
      </c>
      <c r="E413" s="11"/>
      <c r="F413" s="11"/>
      <c r="G413" s="11"/>
      <c r="H413" s="11"/>
      <c r="I413" s="11"/>
      <c r="J413" s="11"/>
      <c r="K413" s="13">
        <v>0.628</v>
      </c>
      <c r="L413" s="14">
        <v>28.46</v>
      </c>
      <c r="M413" s="12">
        <f>ROUND(K413*L413,2)</f>
        <v>17.87</v>
      </c>
    </row>
    <row r="414" spans="1:13" x14ac:dyDescent="0.4">
      <c r="A414" s="10" t="s">
        <v>303</v>
      </c>
      <c r="B414" s="10" t="s">
        <v>24</v>
      </c>
      <c r="C414" s="10" t="s">
        <v>25</v>
      </c>
      <c r="D414" s="25" t="s">
        <v>304</v>
      </c>
      <c r="E414" s="11"/>
      <c r="F414" s="11"/>
      <c r="G414" s="11"/>
      <c r="H414" s="11"/>
      <c r="I414" s="11"/>
      <c r="J414" s="11"/>
      <c r="K414" s="13">
        <v>1.4E-2</v>
      </c>
      <c r="L414" s="14">
        <v>27.53</v>
      </c>
      <c r="M414" s="12">
        <f>ROUND(K414*L414,2)</f>
        <v>0.39</v>
      </c>
    </row>
    <row r="415" spans="1:13" ht="32.15" x14ac:dyDescent="0.4">
      <c r="A415" s="10" t="s">
        <v>335</v>
      </c>
      <c r="B415" s="10" t="s">
        <v>110</v>
      </c>
      <c r="C415" s="10" t="s">
        <v>48</v>
      </c>
      <c r="D415" s="25" t="s">
        <v>336</v>
      </c>
      <c r="E415" s="11"/>
      <c r="F415" s="11"/>
      <c r="G415" s="11"/>
      <c r="H415" s="11"/>
      <c r="I415" s="11"/>
      <c r="J415" s="11"/>
      <c r="K415" s="13">
        <v>0.23799999999999999</v>
      </c>
      <c r="L415" s="14">
        <v>109.2</v>
      </c>
      <c r="M415" s="12">
        <f>ROUND(K415*L415,2)</f>
        <v>25.99</v>
      </c>
    </row>
    <row r="416" spans="1:13" ht="21.45" x14ac:dyDescent="0.4">
      <c r="A416" s="10" t="s">
        <v>337</v>
      </c>
      <c r="B416" s="10" t="s">
        <v>110</v>
      </c>
      <c r="C416" s="10" t="s">
        <v>57</v>
      </c>
      <c r="D416" s="25" t="s">
        <v>338</v>
      </c>
      <c r="E416" s="11"/>
      <c r="F416" s="11"/>
      <c r="G416" s="11"/>
      <c r="H416" s="11"/>
      <c r="I416" s="11"/>
      <c r="J416" s="11"/>
      <c r="K416" s="13">
        <v>1.4279999999999999</v>
      </c>
      <c r="L416" s="14">
        <v>0.64</v>
      </c>
      <c r="M416" s="12">
        <f>ROUND(K416*L416,2)</f>
        <v>0.91</v>
      </c>
    </row>
    <row r="417" spans="1:13" ht="32.15" x14ac:dyDescent="0.4">
      <c r="A417" s="10" t="s">
        <v>339</v>
      </c>
      <c r="B417" s="10" t="s">
        <v>110</v>
      </c>
      <c r="C417" s="10" t="s">
        <v>57</v>
      </c>
      <c r="D417" s="25" t="s">
        <v>340</v>
      </c>
      <c r="E417" s="11"/>
      <c r="F417" s="11"/>
      <c r="G417" s="11"/>
      <c r="H417" s="11"/>
      <c r="I417" s="11"/>
      <c r="J417" s="11"/>
      <c r="K417" s="13">
        <v>1.4279999999999999</v>
      </c>
      <c r="L417" s="14">
        <v>2.73</v>
      </c>
      <c r="M417" s="12">
        <f>ROUND(K417*L417,2)</f>
        <v>3.9</v>
      </c>
    </row>
    <row r="418" spans="1:13" x14ac:dyDescent="0.4">
      <c r="A418" s="10" t="s">
        <v>341</v>
      </c>
      <c r="B418" s="10" t="s">
        <v>110</v>
      </c>
      <c r="C418" s="10" t="s">
        <v>57</v>
      </c>
      <c r="D418" s="25" t="s">
        <v>342</v>
      </c>
      <c r="E418" s="11"/>
      <c r="F418" s="11"/>
      <c r="G418" s="11"/>
      <c r="H418" s="11"/>
      <c r="I418" s="11"/>
      <c r="J418" s="11"/>
      <c r="K418" s="13">
        <v>4.6920000000000002</v>
      </c>
      <c r="L418" s="14">
        <v>2.42</v>
      </c>
      <c r="M418" s="12">
        <f>ROUND(K418*L418,2)</f>
        <v>11.35</v>
      </c>
    </row>
    <row r="419" spans="1:13" x14ac:dyDescent="0.4">
      <c r="A419" s="10" t="s">
        <v>343</v>
      </c>
      <c r="B419" s="10" t="s">
        <v>110</v>
      </c>
      <c r="C419" s="10" t="s">
        <v>57</v>
      </c>
      <c r="D419" s="25" t="s">
        <v>344</v>
      </c>
      <c r="E419" s="11"/>
      <c r="F419" s="11"/>
      <c r="G419" s="11"/>
      <c r="H419" s="11"/>
      <c r="I419" s="11"/>
      <c r="J419" s="11"/>
      <c r="K419" s="13">
        <v>1.714</v>
      </c>
      <c r="L419" s="14">
        <v>2.9</v>
      </c>
      <c r="M419" s="12">
        <f>ROUND(K419*L419,2)</f>
        <v>4.97</v>
      </c>
    </row>
    <row r="420" spans="1:13" ht="32.15" x14ac:dyDescent="0.4">
      <c r="A420" s="10" t="s">
        <v>345</v>
      </c>
      <c r="B420" s="10" t="s">
        <v>110</v>
      </c>
      <c r="C420" s="10" t="s">
        <v>103</v>
      </c>
      <c r="D420" s="25" t="s">
        <v>346</v>
      </c>
      <c r="E420" s="11"/>
      <c r="F420" s="11"/>
      <c r="G420" s="11"/>
      <c r="H420" s="11"/>
      <c r="I420" s="11"/>
      <c r="J420" s="11"/>
      <c r="K420" s="13">
        <v>1</v>
      </c>
      <c r="L420" s="14">
        <v>22.44</v>
      </c>
      <c r="M420" s="12">
        <f>ROUND(K420*L420,2)</f>
        <v>22.44</v>
      </c>
    </row>
    <row r="421" spans="1:13" ht="21.45" x14ac:dyDescent="0.4">
      <c r="A421" s="10" t="s">
        <v>347</v>
      </c>
      <c r="B421" s="10" t="s">
        <v>110</v>
      </c>
      <c r="C421" s="10" t="s">
        <v>103</v>
      </c>
      <c r="D421" s="25" t="s">
        <v>348</v>
      </c>
      <c r="E421" s="11"/>
      <c r="F421" s="11"/>
      <c r="G421" s="11"/>
      <c r="H421" s="11"/>
      <c r="I421" s="11"/>
      <c r="J421" s="11"/>
      <c r="K421" s="13">
        <v>1</v>
      </c>
      <c r="L421" s="14">
        <v>63.11</v>
      </c>
      <c r="M421" s="12">
        <f>ROUND(K421*L421,2)</f>
        <v>63.11</v>
      </c>
    </row>
    <row r="422" spans="1:13" x14ac:dyDescent="0.4">
      <c r="A422" s="10" t="s">
        <v>349</v>
      </c>
      <c r="B422" s="10" t="s">
        <v>110</v>
      </c>
      <c r="C422" s="10" t="s">
        <v>103</v>
      </c>
      <c r="D422" s="25" t="s">
        <v>350</v>
      </c>
      <c r="E422" s="11"/>
      <c r="F422" s="11"/>
      <c r="G422" s="11"/>
      <c r="H422" s="11"/>
      <c r="I422" s="11"/>
      <c r="J422" s="11"/>
      <c r="K422" s="13">
        <v>1</v>
      </c>
      <c r="L422" s="14">
        <v>0.49</v>
      </c>
      <c r="M422" s="12">
        <f>ROUND(K422*L422,2)</f>
        <v>0.49</v>
      </c>
    </row>
    <row r="423" spans="1:13" x14ac:dyDescent="0.4">
      <c r="A423" s="10" t="s">
        <v>351</v>
      </c>
      <c r="B423" s="10" t="s">
        <v>110</v>
      </c>
      <c r="C423" s="10" t="s">
        <v>103</v>
      </c>
      <c r="D423" s="25" t="s">
        <v>352</v>
      </c>
      <c r="E423" s="11"/>
      <c r="F423" s="11"/>
      <c r="G423" s="11"/>
      <c r="H423" s="11"/>
      <c r="I423" s="11"/>
      <c r="J423" s="11"/>
      <c r="K423" s="13">
        <v>1.68</v>
      </c>
      <c r="L423" s="14">
        <v>0.42</v>
      </c>
      <c r="M423" s="12">
        <f>ROUND(K423*L423,2)</f>
        <v>0.71</v>
      </c>
    </row>
    <row r="424" spans="1:13" x14ac:dyDescent="0.4">
      <c r="A424" s="10" t="s">
        <v>353</v>
      </c>
      <c r="B424" s="10" t="s">
        <v>110</v>
      </c>
      <c r="C424" s="10" t="s">
        <v>103</v>
      </c>
      <c r="D424" s="25" t="s">
        <v>354</v>
      </c>
      <c r="E424" s="11"/>
      <c r="F424" s="11"/>
      <c r="G424" s="11"/>
      <c r="H424" s="11"/>
      <c r="I424" s="11"/>
      <c r="J424" s="11"/>
      <c r="K424" s="13">
        <v>1</v>
      </c>
      <c r="L424" s="14">
        <v>5.54</v>
      </c>
      <c r="M424" s="12">
        <f>ROUND(K424*L424,2)</f>
        <v>5.54</v>
      </c>
    </row>
    <row r="425" spans="1:13" ht="21.45" x14ac:dyDescent="0.4">
      <c r="A425" s="10" t="s">
        <v>355</v>
      </c>
      <c r="B425" s="10" t="s">
        <v>110</v>
      </c>
      <c r="C425" s="10" t="s">
        <v>103</v>
      </c>
      <c r="D425" s="25" t="s">
        <v>356</v>
      </c>
      <c r="E425" s="11"/>
      <c r="F425" s="11"/>
      <c r="G425" s="11"/>
      <c r="H425" s="11"/>
      <c r="I425" s="11"/>
      <c r="J425" s="11"/>
      <c r="K425" s="13">
        <v>1</v>
      </c>
      <c r="L425" s="14">
        <v>466.71</v>
      </c>
      <c r="M425" s="12">
        <f>ROUND(K425*L425,2)</f>
        <v>466.71</v>
      </c>
    </row>
    <row r="426" spans="1:13" x14ac:dyDescent="0.4">
      <c r="A426" s="10" t="s">
        <v>59</v>
      </c>
      <c r="B426" s="10" t="s">
        <v>30</v>
      </c>
      <c r="C426" s="10" t="s">
        <v>25</v>
      </c>
      <c r="D426" s="25" t="s">
        <v>60</v>
      </c>
      <c r="E426" s="11"/>
      <c r="F426" s="11"/>
      <c r="G426" s="11"/>
      <c r="H426" s="11"/>
      <c r="I426" s="11"/>
      <c r="J426" s="11"/>
      <c r="K426" s="13">
        <v>6.5000000000000002E-2</v>
      </c>
      <c r="L426" s="14">
        <v>66.760000000000005</v>
      </c>
      <c r="M426" s="12">
        <f>ROUND(K426*L426,2)</f>
        <v>4.34</v>
      </c>
    </row>
    <row r="427" spans="1:13" x14ac:dyDescent="0.4">
      <c r="A427" s="10" t="s">
        <v>32</v>
      </c>
      <c r="B427" s="10" t="s">
        <v>33</v>
      </c>
      <c r="C427" s="10" t="s">
        <v>34</v>
      </c>
      <c r="D427" s="25" t="s">
        <v>35</v>
      </c>
      <c r="E427" s="11"/>
      <c r="F427" s="11"/>
      <c r="G427" s="11"/>
      <c r="H427" s="11"/>
      <c r="I427" s="11"/>
      <c r="J427" s="11"/>
      <c r="K427" s="13">
        <v>0.40400000000000003</v>
      </c>
      <c r="L427" s="14">
        <v>1.5</v>
      </c>
      <c r="M427" s="12">
        <f>ROUND(K427*L427,2)</f>
        <v>0.61</v>
      </c>
    </row>
    <row r="428" spans="1:13" x14ac:dyDescent="0.4">
      <c r="A428" s="11"/>
      <c r="B428" s="11"/>
      <c r="C428" s="11"/>
      <c r="D428" s="26"/>
      <c r="E428" s="11"/>
      <c r="F428" s="11"/>
      <c r="G428" s="11"/>
      <c r="H428" s="11"/>
      <c r="I428" s="11"/>
      <c r="J428" s="16" t="s">
        <v>357</v>
      </c>
      <c r="K428" s="14">
        <v>3</v>
      </c>
      <c r="L428" s="17">
        <f>SUM(M411:M427)</f>
        <v>651.44000000000005</v>
      </c>
      <c r="M428" s="17">
        <f>ROUND(K428*L428,2)</f>
        <v>1954.32</v>
      </c>
    </row>
    <row r="429" spans="1:13" ht="1" customHeight="1" x14ac:dyDescent="0.4">
      <c r="A429" s="18"/>
      <c r="B429" s="18"/>
      <c r="C429" s="18"/>
      <c r="D429" s="27"/>
      <c r="E429" s="18"/>
      <c r="F429" s="18"/>
      <c r="G429" s="18"/>
      <c r="H429" s="18"/>
      <c r="I429" s="18"/>
      <c r="J429" s="18"/>
      <c r="K429" s="18"/>
      <c r="L429" s="18"/>
      <c r="M429" s="18"/>
    </row>
    <row r="430" spans="1:13" ht="42.9" x14ac:dyDescent="0.4">
      <c r="A430" s="9" t="s">
        <v>358</v>
      </c>
      <c r="B430" s="10" t="s">
        <v>20</v>
      </c>
      <c r="C430" s="10" t="s">
        <v>103</v>
      </c>
      <c r="D430" s="25" t="s">
        <v>359</v>
      </c>
      <c r="E430" s="11"/>
      <c r="F430" s="11"/>
      <c r="G430" s="11"/>
      <c r="H430" s="11"/>
      <c r="I430" s="11"/>
      <c r="J430" s="11"/>
      <c r="K430" s="12">
        <f>K436</f>
        <v>3</v>
      </c>
      <c r="L430" s="12">
        <f>L436</f>
        <v>636.35</v>
      </c>
      <c r="M430" s="12">
        <f>M436</f>
        <v>1909.05</v>
      </c>
    </row>
    <row r="431" spans="1:13" x14ac:dyDescent="0.4">
      <c r="A431" s="10" t="s">
        <v>331</v>
      </c>
      <c r="B431" s="10" t="s">
        <v>24</v>
      </c>
      <c r="C431" s="10" t="s">
        <v>25</v>
      </c>
      <c r="D431" s="25" t="s">
        <v>332</v>
      </c>
      <c r="E431" s="11"/>
      <c r="F431" s="11"/>
      <c r="G431" s="11"/>
      <c r="H431" s="11"/>
      <c r="I431" s="11"/>
      <c r="J431" s="11"/>
      <c r="K431" s="13">
        <v>0.35</v>
      </c>
      <c r="L431" s="14">
        <v>24.24</v>
      </c>
      <c r="M431" s="12">
        <f>ROUND(K431*L431,2)</f>
        <v>8.48</v>
      </c>
    </row>
    <row r="432" spans="1:13" x14ac:dyDescent="0.4">
      <c r="A432" s="10" t="s">
        <v>333</v>
      </c>
      <c r="B432" s="10" t="s">
        <v>24</v>
      </c>
      <c r="C432" s="10" t="s">
        <v>25</v>
      </c>
      <c r="D432" s="25" t="s">
        <v>334</v>
      </c>
      <c r="E432" s="11"/>
      <c r="F432" s="11"/>
      <c r="G432" s="11"/>
      <c r="H432" s="11"/>
      <c r="I432" s="11"/>
      <c r="J432" s="11"/>
      <c r="K432" s="13">
        <v>0.35</v>
      </c>
      <c r="L432" s="14">
        <v>28.46</v>
      </c>
      <c r="M432" s="12">
        <f>ROUND(K432*L432,2)</f>
        <v>9.9600000000000009</v>
      </c>
    </row>
    <row r="433" spans="1:13" ht="32.15" x14ac:dyDescent="0.4">
      <c r="A433" s="10" t="s">
        <v>360</v>
      </c>
      <c r="B433" s="10" t="s">
        <v>110</v>
      </c>
      <c r="C433" s="10" t="s">
        <v>103</v>
      </c>
      <c r="D433" s="25" t="s">
        <v>361</v>
      </c>
      <c r="E433" s="11"/>
      <c r="F433" s="11"/>
      <c r="G433" s="11"/>
      <c r="H433" s="11"/>
      <c r="I433" s="11"/>
      <c r="J433" s="11"/>
      <c r="K433" s="13">
        <v>1</v>
      </c>
      <c r="L433" s="14">
        <v>596.65</v>
      </c>
      <c r="M433" s="12">
        <f>ROUND(K433*L433,2)</f>
        <v>596.65</v>
      </c>
    </row>
    <row r="434" spans="1:13" x14ac:dyDescent="0.4">
      <c r="A434" s="10" t="s">
        <v>362</v>
      </c>
      <c r="B434" s="10" t="s">
        <v>30</v>
      </c>
      <c r="C434" s="10" t="s">
        <v>25</v>
      </c>
      <c r="D434" s="25" t="s">
        <v>363</v>
      </c>
      <c r="E434" s="11"/>
      <c r="F434" s="11"/>
      <c r="G434" s="11"/>
      <c r="H434" s="11"/>
      <c r="I434" s="11"/>
      <c r="J434" s="11"/>
      <c r="K434" s="13">
        <v>0.35</v>
      </c>
      <c r="L434" s="14">
        <v>59.93</v>
      </c>
      <c r="M434" s="12">
        <f>ROUND(K434*L434,2)</f>
        <v>20.98</v>
      </c>
    </row>
    <row r="435" spans="1:13" x14ac:dyDescent="0.4">
      <c r="A435" s="10" t="s">
        <v>32</v>
      </c>
      <c r="B435" s="10" t="s">
        <v>33</v>
      </c>
      <c r="C435" s="10" t="s">
        <v>34</v>
      </c>
      <c r="D435" s="25" t="s">
        <v>35</v>
      </c>
      <c r="E435" s="11"/>
      <c r="F435" s="11"/>
      <c r="G435" s="11"/>
      <c r="H435" s="11"/>
      <c r="I435" s="11"/>
      <c r="J435" s="11"/>
      <c r="K435" s="13">
        <v>0.184</v>
      </c>
      <c r="L435" s="14">
        <v>1.5</v>
      </c>
      <c r="M435" s="12">
        <f>ROUND(K435*L435,2)</f>
        <v>0.28000000000000003</v>
      </c>
    </row>
    <row r="436" spans="1:13" x14ac:dyDescent="0.4">
      <c r="A436" s="11"/>
      <c r="B436" s="11"/>
      <c r="C436" s="11"/>
      <c r="D436" s="26"/>
      <c r="E436" s="11"/>
      <c r="F436" s="11"/>
      <c r="G436" s="11"/>
      <c r="H436" s="11"/>
      <c r="I436" s="11"/>
      <c r="J436" s="16" t="s">
        <v>364</v>
      </c>
      <c r="K436" s="14">
        <v>3</v>
      </c>
      <c r="L436" s="17">
        <f>SUM(M431:M435)</f>
        <v>636.35</v>
      </c>
      <c r="M436" s="17">
        <f>ROUND(K436*L436,2)</f>
        <v>1909.05</v>
      </c>
    </row>
    <row r="437" spans="1:13" ht="1" customHeight="1" x14ac:dyDescent="0.4">
      <c r="A437" s="18"/>
      <c r="B437" s="18"/>
      <c r="C437" s="18"/>
      <c r="D437" s="27"/>
      <c r="E437" s="18"/>
      <c r="F437" s="18"/>
      <c r="G437" s="18"/>
      <c r="H437" s="18"/>
      <c r="I437" s="18"/>
      <c r="J437" s="18"/>
      <c r="K437" s="18"/>
      <c r="L437" s="18"/>
      <c r="M437" s="18"/>
    </row>
    <row r="438" spans="1:13" ht="21.45" x14ac:dyDescent="0.4">
      <c r="A438" s="10" t="s">
        <v>365</v>
      </c>
      <c r="B438" s="10" t="s">
        <v>20</v>
      </c>
      <c r="C438" s="10" t="s">
        <v>184</v>
      </c>
      <c r="D438" s="25" t="s">
        <v>366</v>
      </c>
      <c r="E438" s="11"/>
      <c r="F438" s="11"/>
      <c r="G438" s="11"/>
      <c r="H438" s="11"/>
      <c r="I438" s="11"/>
      <c r="J438" s="11"/>
      <c r="K438" s="12">
        <f>K451</f>
        <v>3</v>
      </c>
      <c r="L438" s="12">
        <f>L451</f>
        <v>182.9</v>
      </c>
      <c r="M438" s="12">
        <f>M451</f>
        <v>548.70000000000005</v>
      </c>
    </row>
    <row r="439" spans="1:13" ht="32.15" x14ac:dyDescent="0.4">
      <c r="A439" s="10" t="s">
        <v>367</v>
      </c>
      <c r="B439" s="10" t="s">
        <v>110</v>
      </c>
      <c r="C439" s="10" t="s">
        <v>184</v>
      </c>
      <c r="D439" s="25" t="s">
        <v>368</v>
      </c>
      <c r="E439" s="11"/>
      <c r="F439" s="11"/>
      <c r="G439" s="11"/>
      <c r="H439" s="11"/>
      <c r="I439" s="11"/>
      <c r="J439" s="11"/>
      <c r="K439" s="13">
        <v>1</v>
      </c>
      <c r="L439" s="14">
        <v>20.100000000000001</v>
      </c>
      <c r="M439" s="12">
        <f>ROUND(K439*L439,2)</f>
        <v>20.100000000000001</v>
      </c>
    </row>
    <row r="440" spans="1:13" x14ac:dyDescent="0.4">
      <c r="A440" s="10" t="s">
        <v>369</v>
      </c>
      <c r="B440" s="10" t="s">
        <v>110</v>
      </c>
      <c r="C440" s="10" t="s">
        <v>57</v>
      </c>
      <c r="D440" s="25" t="s">
        <v>370</v>
      </c>
      <c r="E440" s="11"/>
      <c r="F440" s="11"/>
      <c r="G440" s="11"/>
      <c r="H440" s="11"/>
      <c r="I440" s="11"/>
      <c r="J440" s="11"/>
      <c r="K440" s="13">
        <v>0.25</v>
      </c>
      <c r="L440" s="14">
        <v>3.14</v>
      </c>
      <c r="M440" s="12">
        <f>ROUND(K440*L440,2)</f>
        <v>0.79</v>
      </c>
    </row>
    <row r="441" spans="1:13" x14ac:dyDescent="0.4">
      <c r="A441" s="10" t="s">
        <v>371</v>
      </c>
      <c r="B441" s="10" t="s">
        <v>110</v>
      </c>
      <c r="C441" s="10" t="s">
        <v>184</v>
      </c>
      <c r="D441" s="25" t="s">
        <v>372</v>
      </c>
      <c r="E441" s="11"/>
      <c r="F441" s="11"/>
      <c r="G441" s="11"/>
      <c r="H441" s="11"/>
      <c r="I441" s="11"/>
      <c r="J441" s="11"/>
      <c r="K441" s="13">
        <v>1</v>
      </c>
      <c r="L441" s="14">
        <v>1.1100000000000001</v>
      </c>
      <c r="M441" s="12">
        <f>ROUND(K441*L441,2)</f>
        <v>1.1100000000000001</v>
      </c>
    </row>
    <row r="442" spans="1:13" ht="32.15" x14ac:dyDescent="0.4">
      <c r="A442" s="10" t="s">
        <v>373</v>
      </c>
      <c r="B442" s="10" t="s">
        <v>110</v>
      </c>
      <c r="C442" s="10" t="s">
        <v>184</v>
      </c>
      <c r="D442" s="25" t="s">
        <v>374</v>
      </c>
      <c r="E442" s="11"/>
      <c r="F442" s="11"/>
      <c r="G442" s="11"/>
      <c r="H442" s="11"/>
      <c r="I442" s="11"/>
      <c r="J442" s="11"/>
      <c r="K442" s="13">
        <v>1</v>
      </c>
      <c r="L442" s="14">
        <v>82.63</v>
      </c>
      <c r="M442" s="12">
        <f>ROUND(K442*L442,2)</f>
        <v>82.63</v>
      </c>
    </row>
    <row r="443" spans="1:13" ht="21.45" x14ac:dyDescent="0.4">
      <c r="A443" s="10" t="s">
        <v>375</v>
      </c>
      <c r="B443" s="10" t="s">
        <v>110</v>
      </c>
      <c r="C443" s="10" t="s">
        <v>184</v>
      </c>
      <c r="D443" s="25" t="s">
        <v>376</v>
      </c>
      <c r="E443" s="11"/>
      <c r="F443" s="11"/>
      <c r="G443" s="11"/>
      <c r="H443" s="11"/>
      <c r="I443" s="11"/>
      <c r="J443" s="11"/>
      <c r="K443" s="13">
        <v>1</v>
      </c>
      <c r="L443" s="14">
        <v>51.37</v>
      </c>
      <c r="M443" s="12">
        <f>ROUND(K443*L443,2)</f>
        <v>51.37</v>
      </c>
    </row>
    <row r="444" spans="1:13" ht="32.15" x14ac:dyDescent="0.4">
      <c r="A444" s="10" t="s">
        <v>377</v>
      </c>
      <c r="B444" s="10" t="s">
        <v>110</v>
      </c>
      <c r="C444" s="10" t="s">
        <v>184</v>
      </c>
      <c r="D444" s="25" t="s">
        <v>378</v>
      </c>
      <c r="E444" s="11"/>
      <c r="F444" s="11"/>
      <c r="G444" s="11"/>
      <c r="H444" s="11"/>
      <c r="I444" s="11"/>
      <c r="J444" s="11"/>
      <c r="K444" s="13">
        <v>0.33300000000000002</v>
      </c>
      <c r="L444" s="14">
        <v>3.91</v>
      </c>
      <c r="M444" s="12">
        <f>ROUND(K444*L444,2)</f>
        <v>1.3</v>
      </c>
    </row>
    <row r="445" spans="1:13" ht="21.45" x14ac:dyDescent="0.4">
      <c r="A445" s="10" t="s">
        <v>379</v>
      </c>
      <c r="B445" s="10" t="s">
        <v>110</v>
      </c>
      <c r="C445" s="10" t="s">
        <v>184</v>
      </c>
      <c r="D445" s="25" t="s">
        <v>380</v>
      </c>
      <c r="E445" s="11"/>
      <c r="F445" s="11"/>
      <c r="G445" s="11"/>
      <c r="H445" s="11"/>
      <c r="I445" s="11"/>
      <c r="J445" s="11"/>
      <c r="K445" s="13">
        <v>1</v>
      </c>
      <c r="L445" s="14">
        <v>1.28</v>
      </c>
      <c r="M445" s="12">
        <f>ROUND(K445*L445,2)</f>
        <v>1.28</v>
      </c>
    </row>
    <row r="446" spans="1:13" ht="21.45" x14ac:dyDescent="0.4">
      <c r="A446" s="10" t="s">
        <v>381</v>
      </c>
      <c r="B446" s="10" t="s">
        <v>30</v>
      </c>
      <c r="C446" s="10" t="s">
        <v>25</v>
      </c>
      <c r="D446" s="25" t="s">
        <v>382</v>
      </c>
      <c r="E446" s="11"/>
      <c r="F446" s="11"/>
      <c r="G446" s="11"/>
      <c r="H446" s="11"/>
      <c r="I446" s="11"/>
      <c r="J446" s="11"/>
      <c r="K446" s="13">
        <v>3.0000000000000001E-3</v>
      </c>
      <c r="L446" s="14">
        <v>45.59</v>
      </c>
      <c r="M446" s="12">
        <f>ROUND(K446*L446,2)</f>
        <v>0.14000000000000001</v>
      </c>
    </row>
    <row r="447" spans="1:13" x14ac:dyDescent="0.4">
      <c r="A447" s="10" t="s">
        <v>383</v>
      </c>
      <c r="B447" s="10" t="s">
        <v>24</v>
      </c>
      <c r="C447" s="10" t="s">
        <v>25</v>
      </c>
      <c r="D447" s="25" t="s">
        <v>384</v>
      </c>
      <c r="E447" s="11"/>
      <c r="F447" s="11"/>
      <c r="G447" s="11"/>
      <c r="H447" s="11"/>
      <c r="I447" s="11"/>
      <c r="J447" s="11"/>
      <c r="K447" s="13">
        <v>0.33</v>
      </c>
      <c r="L447" s="14">
        <v>33.479999999999997</v>
      </c>
      <c r="M447" s="12">
        <f>ROUND(K447*L447,2)</f>
        <v>11.05</v>
      </c>
    </row>
    <row r="448" spans="1:13" x14ac:dyDescent="0.4">
      <c r="A448" s="10" t="s">
        <v>385</v>
      </c>
      <c r="B448" s="10" t="s">
        <v>24</v>
      </c>
      <c r="C448" s="10" t="s">
        <v>25</v>
      </c>
      <c r="D448" s="25" t="s">
        <v>386</v>
      </c>
      <c r="E448" s="11"/>
      <c r="F448" s="11"/>
      <c r="G448" s="11"/>
      <c r="H448" s="11"/>
      <c r="I448" s="11"/>
      <c r="J448" s="11"/>
      <c r="K448" s="13">
        <v>0.33</v>
      </c>
      <c r="L448" s="14">
        <v>28.81</v>
      </c>
      <c r="M448" s="12">
        <f>ROUND(K448*L448,2)</f>
        <v>9.51</v>
      </c>
    </row>
    <row r="449" spans="1:13" x14ac:dyDescent="0.4">
      <c r="A449" s="10" t="s">
        <v>387</v>
      </c>
      <c r="B449" s="10" t="s">
        <v>24</v>
      </c>
      <c r="C449" s="10" t="s">
        <v>25</v>
      </c>
      <c r="D449" s="25" t="s">
        <v>388</v>
      </c>
      <c r="E449" s="11"/>
      <c r="F449" s="11"/>
      <c r="G449" s="11"/>
      <c r="H449" s="11"/>
      <c r="I449" s="11"/>
      <c r="J449" s="11"/>
      <c r="K449" s="13">
        <v>1E-3</v>
      </c>
      <c r="L449" s="14">
        <v>27.17</v>
      </c>
      <c r="M449" s="12">
        <f>ROUND(K449*L449,2)</f>
        <v>0.03</v>
      </c>
    </row>
    <row r="450" spans="1:13" x14ac:dyDescent="0.4">
      <c r="A450" s="10" t="s">
        <v>192</v>
      </c>
      <c r="B450" s="10" t="s">
        <v>33</v>
      </c>
      <c r="C450" s="10" t="s">
        <v>34</v>
      </c>
      <c r="D450" s="25" t="s">
        <v>193</v>
      </c>
      <c r="E450" s="11"/>
      <c r="F450" s="11"/>
      <c r="G450" s="11"/>
      <c r="H450" s="11"/>
      <c r="I450" s="11"/>
      <c r="J450" s="11"/>
      <c r="K450" s="13">
        <v>1.7929999999999999</v>
      </c>
      <c r="L450" s="14">
        <v>2</v>
      </c>
      <c r="M450" s="12">
        <f>ROUND(K450*L450,2)</f>
        <v>3.59</v>
      </c>
    </row>
    <row r="451" spans="1:13" x14ac:dyDescent="0.4">
      <c r="A451" s="11"/>
      <c r="B451" s="11"/>
      <c r="C451" s="11"/>
      <c r="D451" s="26"/>
      <c r="E451" s="11"/>
      <c r="F451" s="11"/>
      <c r="G451" s="11"/>
      <c r="H451" s="11"/>
      <c r="I451" s="11"/>
      <c r="J451" s="16" t="s">
        <v>389</v>
      </c>
      <c r="K451" s="14">
        <v>3</v>
      </c>
      <c r="L451" s="17">
        <f>SUM(M439:M450)</f>
        <v>182.9</v>
      </c>
      <c r="M451" s="17">
        <f>ROUND(K451*L451,2)</f>
        <v>548.70000000000005</v>
      </c>
    </row>
    <row r="452" spans="1:13" ht="1" customHeight="1" x14ac:dyDescent="0.4">
      <c r="A452" s="18"/>
      <c r="B452" s="18"/>
      <c r="C452" s="18"/>
      <c r="D452" s="27"/>
      <c r="E452" s="18"/>
      <c r="F452" s="18"/>
      <c r="G452" s="18"/>
      <c r="H452" s="18"/>
      <c r="I452" s="18"/>
      <c r="J452" s="18"/>
      <c r="K452" s="18"/>
      <c r="L452" s="18"/>
      <c r="M452" s="18"/>
    </row>
    <row r="453" spans="1:13" ht="21.45" x14ac:dyDescent="0.4">
      <c r="A453" s="9" t="s">
        <v>390</v>
      </c>
      <c r="B453" s="10" t="s">
        <v>20</v>
      </c>
      <c r="C453" s="10" t="s">
        <v>57</v>
      </c>
      <c r="D453" s="25" t="s">
        <v>391</v>
      </c>
      <c r="E453" s="11"/>
      <c r="F453" s="11"/>
      <c r="G453" s="11"/>
      <c r="H453" s="11"/>
      <c r="I453" s="11"/>
      <c r="J453" s="11"/>
      <c r="K453" s="12">
        <f>K461</f>
        <v>55</v>
      </c>
      <c r="L453" s="12">
        <f>L461</f>
        <v>14.88</v>
      </c>
      <c r="M453" s="12">
        <f>M461</f>
        <v>818.4</v>
      </c>
    </row>
    <row r="454" spans="1:13" ht="42.9" x14ac:dyDescent="0.4">
      <c r="A454" s="10" t="s">
        <v>392</v>
      </c>
      <c r="B454" s="10" t="s">
        <v>110</v>
      </c>
      <c r="C454" s="10" t="s">
        <v>57</v>
      </c>
      <c r="D454" s="25" t="s">
        <v>393</v>
      </c>
      <c r="E454" s="11"/>
      <c r="F454" s="11"/>
      <c r="G454" s="11"/>
      <c r="H454" s="11"/>
      <c r="I454" s="11"/>
      <c r="J454" s="11"/>
      <c r="K454" s="13">
        <v>4</v>
      </c>
      <c r="L454" s="14">
        <v>2.78</v>
      </c>
      <c r="M454" s="12">
        <f>ROUND(K454*L454,2)</f>
        <v>11.12</v>
      </c>
    </row>
    <row r="455" spans="1:13" ht="21.45" x14ac:dyDescent="0.4">
      <c r="A455" s="10" t="s">
        <v>394</v>
      </c>
      <c r="B455" s="10" t="s">
        <v>110</v>
      </c>
      <c r="C455" s="10" t="s">
        <v>184</v>
      </c>
      <c r="D455" s="25" t="s">
        <v>395</v>
      </c>
      <c r="E455" s="11"/>
      <c r="F455" s="11"/>
      <c r="G455" s="11"/>
      <c r="H455" s="11"/>
      <c r="I455" s="11"/>
      <c r="J455" s="11"/>
      <c r="K455" s="13">
        <v>0.1</v>
      </c>
      <c r="L455" s="14">
        <v>1.65</v>
      </c>
      <c r="M455" s="12">
        <f>ROUND(K455*L455,2)</f>
        <v>0.17</v>
      </c>
    </row>
    <row r="456" spans="1:13" x14ac:dyDescent="0.4">
      <c r="A456" s="10" t="s">
        <v>383</v>
      </c>
      <c r="B456" s="10" t="s">
        <v>24</v>
      </c>
      <c r="C456" s="10" t="s">
        <v>25</v>
      </c>
      <c r="D456" s="25" t="s">
        <v>384</v>
      </c>
      <c r="E456" s="11"/>
      <c r="F456" s="11"/>
      <c r="G456" s="11"/>
      <c r="H456" s="11"/>
      <c r="I456" s="11"/>
      <c r="J456" s="11"/>
      <c r="K456" s="13">
        <v>5.2999999999999999E-2</v>
      </c>
      <c r="L456" s="14">
        <v>33.479999999999997</v>
      </c>
      <c r="M456" s="12">
        <f>ROUND(K456*L456,2)</f>
        <v>1.77</v>
      </c>
    </row>
    <row r="457" spans="1:13" x14ac:dyDescent="0.4">
      <c r="A457" s="10" t="s">
        <v>385</v>
      </c>
      <c r="B457" s="10" t="s">
        <v>24</v>
      </c>
      <c r="C457" s="10" t="s">
        <v>25</v>
      </c>
      <c r="D457" s="25" t="s">
        <v>386</v>
      </c>
      <c r="E457" s="11"/>
      <c r="F457" s="11"/>
      <c r="G457" s="11"/>
      <c r="H457" s="11"/>
      <c r="I457" s="11"/>
      <c r="J457" s="11"/>
      <c r="K457" s="13">
        <v>5.2999999999999999E-2</v>
      </c>
      <c r="L457" s="14">
        <v>28.81</v>
      </c>
      <c r="M457" s="12">
        <f>ROUND(K457*L457,2)</f>
        <v>1.53</v>
      </c>
    </row>
    <row r="458" spans="1:13" x14ac:dyDescent="0.4">
      <c r="A458" s="10" t="s">
        <v>192</v>
      </c>
      <c r="B458" s="10" t="s">
        <v>33</v>
      </c>
      <c r="C458" s="10" t="s">
        <v>34</v>
      </c>
      <c r="D458" s="25" t="s">
        <v>193</v>
      </c>
      <c r="E458" s="11"/>
      <c r="F458" s="11"/>
      <c r="G458" s="11"/>
      <c r="H458" s="11"/>
      <c r="I458" s="11"/>
      <c r="J458" s="11"/>
      <c r="K458" s="13">
        <v>0.14599999999999999</v>
      </c>
      <c r="L458" s="14">
        <v>2</v>
      </c>
      <c r="M458" s="12">
        <f>ROUND(K458*L458,2)</f>
        <v>0.28999999999999998</v>
      </c>
    </row>
    <row r="459" spans="1:13" x14ac:dyDescent="0.4">
      <c r="A459" s="11"/>
      <c r="B459" s="11"/>
      <c r="C459" s="10" t="s">
        <v>36</v>
      </c>
      <c r="D459" s="26"/>
      <c r="E459" s="10" t="s">
        <v>396</v>
      </c>
      <c r="F459" s="15">
        <v>1</v>
      </c>
      <c r="G459" s="14">
        <v>40</v>
      </c>
      <c r="H459" s="14">
        <v>0</v>
      </c>
      <c r="I459" s="14">
        <v>0</v>
      </c>
      <c r="J459" s="12">
        <f>OR(F459&lt;&gt;0,G459&lt;&gt;0,H459&lt;&gt;0,I459&lt;&gt;0)*(F459 + (F459 = 0))*(G459 + (G459 = 0))*(H459 + (H459 = 0))*(I459 + (I459 = 0))</f>
        <v>40</v>
      </c>
      <c r="K459" s="11"/>
      <c r="L459" s="11"/>
      <c r="M459" s="11"/>
    </row>
    <row r="460" spans="1:13" x14ac:dyDescent="0.4">
      <c r="A460" s="11"/>
      <c r="B460" s="11"/>
      <c r="C460" s="10" t="s">
        <v>36</v>
      </c>
      <c r="D460" s="26"/>
      <c r="E460" s="10" t="s">
        <v>397</v>
      </c>
      <c r="F460" s="15">
        <v>3</v>
      </c>
      <c r="G460" s="14">
        <v>5</v>
      </c>
      <c r="H460" s="14">
        <v>0</v>
      </c>
      <c r="I460" s="14">
        <v>0</v>
      </c>
      <c r="J460" s="12">
        <f>OR(F460&lt;&gt;0,G460&lt;&gt;0,H460&lt;&gt;0,I460&lt;&gt;0)*(F460 + (F460 = 0))*(G460 + (G460 = 0))*(H460 + (H460 = 0))*(I460 + (I460 = 0))</f>
        <v>15</v>
      </c>
      <c r="K460" s="11"/>
      <c r="L460" s="11"/>
      <c r="M460" s="11"/>
    </row>
    <row r="461" spans="1:13" x14ac:dyDescent="0.4">
      <c r="A461" s="11"/>
      <c r="B461" s="11"/>
      <c r="C461" s="11"/>
      <c r="D461" s="26"/>
      <c r="E461" s="11"/>
      <c r="F461" s="11"/>
      <c r="G461" s="11"/>
      <c r="H461" s="11"/>
      <c r="I461" s="11"/>
      <c r="J461" s="16" t="s">
        <v>398</v>
      </c>
      <c r="K461" s="17">
        <f>SUM(J459:J460)</f>
        <v>55</v>
      </c>
      <c r="L461" s="17">
        <f>SUM(M454:M458)</f>
        <v>14.88</v>
      </c>
      <c r="M461" s="17">
        <f>ROUND(K461*L461,2)</f>
        <v>818.4</v>
      </c>
    </row>
    <row r="462" spans="1:13" ht="1" customHeight="1" x14ac:dyDescent="0.4">
      <c r="A462" s="18"/>
      <c r="B462" s="18"/>
      <c r="C462" s="18"/>
      <c r="D462" s="27"/>
      <c r="E462" s="18"/>
      <c r="F462" s="18"/>
      <c r="G462" s="18"/>
      <c r="H462" s="18"/>
      <c r="I462" s="18"/>
      <c r="J462" s="18"/>
      <c r="K462" s="18"/>
      <c r="L462" s="18"/>
      <c r="M462" s="18"/>
    </row>
    <row r="463" spans="1:13" x14ac:dyDescent="0.4">
      <c r="A463" s="11"/>
      <c r="B463" s="11"/>
      <c r="C463" s="11"/>
      <c r="D463" s="26"/>
      <c r="E463" s="11"/>
      <c r="F463" s="11"/>
      <c r="G463" s="11"/>
      <c r="H463" s="11"/>
      <c r="I463" s="11"/>
      <c r="J463" s="16" t="s">
        <v>399</v>
      </c>
      <c r="K463" s="19">
        <v>1</v>
      </c>
      <c r="L463" s="17">
        <f>M410+M430+M438+M453</f>
        <v>5230.47</v>
      </c>
      <c r="M463" s="17">
        <f>ROUND(K463*L463,2)</f>
        <v>5230.47</v>
      </c>
    </row>
    <row r="464" spans="1:13" ht="1" customHeight="1" x14ac:dyDescent="0.4">
      <c r="A464" s="18"/>
      <c r="B464" s="18"/>
      <c r="C464" s="18"/>
      <c r="D464" s="27"/>
      <c r="E464" s="18"/>
      <c r="F464" s="18"/>
      <c r="G464" s="18"/>
      <c r="H464" s="18"/>
      <c r="I464" s="18"/>
      <c r="J464" s="18"/>
      <c r="K464" s="18"/>
      <c r="L464" s="18"/>
      <c r="M464" s="18"/>
    </row>
    <row r="465" spans="1:13" x14ac:dyDescent="0.4">
      <c r="A465" s="5" t="s">
        <v>400</v>
      </c>
      <c r="B465" s="5" t="s">
        <v>16</v>
      </c>
      <c r="C465" s="5" t="s">
        <v>17</v>
      </c>
      <c r="D465" s="24" t="s">
        <v>401</v>
      </c>
      <c r="E465" s="6"/>
      <c r="F465" s="6"/>
      <c r="G465" s="6"/>
      <c r="H465" s="6"/>
      <c r="I465" s="6"/>
      <c r="J465" s="6"/>
      <c r="K465" s="7">
        <f>K485</f>
        <v>1</v>
      </c>
      <c r="L465" s="8">
        <f>L485</f>
        <v>5185.1899999999996</v>
      </c>
      <c r="M465" s="8">
        <f>M485</f>
        <v>5185.1899999999996</v>
      </c>
    </row>
    <row r="466" spans="1:13" ht="32.15" x14ac:dyDescent="0.4">
      <c r="A466" s="9" t="s">
        <v>402</v>
      </c>
      <c r="B466" s="10" t="s">
        <v>20</v>
      </c>
      <c r="C466" s="10" t="s">
        <v>48</v>
      </c>
      <c r="D466" s="25" t="s">
        <v>403</v>
      </c>
      <c r="E466" s="11"/>
      <c r="F466" s="11"/>
      <c r="G466" s="11"/>
      <c r="H466" s="11"/>
      <c r="I466" s="11"/>
      <c r="J466" s="11"/>
      <c r="K466" s="12">
        <f>K478</f>
        <v>328.4</v>
      </c>
      <c r="L466" s="12">
        <f>L478</f>
        <v>12.07</v>
      </c>
      <c r="M466" s="12">
        <f>M478</f>
        <v>3963.79</v>
      </c>
    </row>
    <row r="467" spans="1:13" x14ac:dyDescent="0.4">
      <c r="A467" s="10" t="s">
        <v>44</v>
      </c>
      <c r="B467" s="10" t="s">
        <v>30</v>
      </c>
      <c r="C467" s="10" t="s">
        <v>25</v>
      </c>
      <c r="D467" s="25" t="s">
        <v>45</v>
      </c>
      <c r="E467" s="11"/>
      <c r="F467" s="11"/>
      <c r="G467" s="11"/>
      <c r="H467" s="11"/>
      <c r="I467" s="11"/>
      <c r="J467" s="11"/>
      <c r="K467" s="13">
        <v>7.0000000000000001E-3</v>
      </c>
      <c r="L467" s="14">
        <v>112.17</v>
      </c>
      <c r="M467" s="12">
        <f>ROUND(K467*L467,2)</f>
        <v>0.79</v>
      </c>
    </row>
    <row r="468" spans="1:13" x14ac:dyDescent="0.4">
      <c r="A468" s="10" t="s">
        <v>404</v>
      </c>
      <c r="B468" s="10" t="s">
        <v>30</v>
      </c>
      <c r="C468" s="10" t="s">
        <v>25</v>
      </c>
      <c r="D468" s="25" t="s">
        <v>405</v>
      </c>
      <c r="E468" s="11"/>
      <c r="F468" s="11"/>
      <c r="G468" s="11"/>
      <c r="H468" s="11"/>
      <c r="I468" s="11"/>
      <c r="J468" s="11"/>
      <c r="K468" s="13">
        <v>0.152</v>
      </c>
      <c r="L468" s="14">
        <v>74.2</v>
      </c>
      <c r="M468" s="12">
        <f>ROUND(K468*L468,2)</f>
        <v>11.28</v>
      </c>
    </row>
    <row r="469" spans="1:13" x14ac:dyDescent="0.4">
      <c r="A469" s="10" t="s">
        <v>69</v>
      </c>
      <c r="B469" s="10" t="s">
        <v>33</v>
      </c>
      <c r="C469" s="10" t="s">
        <v>34</v>
      </c>
      <c r="D469" s="25" t="s">
        <v>35</v>
      </c>
      <c r="E469" s="11"/>
      <c r="F469" s="11"/>
      <c r="G469" s="11"/>
      <c r="H469" s="11"/>
      <c r="I469" s="11"/>
      <c r="J469" s="11"/>
      <c r="K469" s="13">
        <v>0</v>
      </c>
      <c r="L469" s="14">
        <v>1</v>
      </c>
      <c r="M469" s="12">
        <f>ROUND(K469*L469,2)</f>
        <v>0</v>
      </c>
    </row>
    <row r="470" spans="1:13" x14ac:dyDescent="0.4">
      <c r="A470" s="11"/>
      <c r="B470" s="11"/>
      <c r="C470" s="10" t="s">
        <v>36</v>
      </c>
      <c r="D470" s="26"/>
      <c r="E470" s="10" t="s">
        <v>37</v>
      </c>
      <c r="F470" s="15">
        <v>1</v>
      </c>
      <c r="G470" s="14">
        <v>409.38</v>
      </c>
      <c r="H470" s="14">
        <v>1</v>
      </c>
      <c r="I470" s="14">
        <v>0.15</v>
      </c>
      <c r="J470" s="12">
        <f>OR(F470&lt;&gt;0,G470&lt;&gt;0,H470&lt;&gt;0,I470&lt;&gt;0)*(F470 + (F470 = 0))*(G470 + (G470 = 0))*(H470 + (H470 = 0))*(I470 + (I470 = 0))</f>
        <v>61.41</v>
      </c>
      <c r="K470" s="11"/>
      <c r="L470" s="11"/>
      <c r="M470" s="11"/>
    </row>
    <row r="471" spans="1:13" x14ac:dyDescent="0.4">
      <c r="A471" s="11"/>
      <c r="B471" s="11"/>
      <c r="C471" s="10" t="s">
        <v>36</v>
      </c>
      <c r="D471" s="26"/>
      <c r="E471" s="10" t="s">
        <v>38</v>
      </c>
      <c r="F471" s="15">
        <v>1</v>
      </c>
      <c r="G471" s="14">
        <v>409.38</v>
      </c>
      <c r="H471" s="14">
        <v>0.1</v>
      </c>
      <c r="I471" s="14">
        <v>0.15</v>
      </c>
      <c r="J471" s="12">
        <f>OR(F471&lt;&gt;0,G471&lt;&gt;0,H471&lt;&gt;0,I471&lt;&gt;0)*(F471 + (F471 = 0))*(G471 + (G471 = 0))*(H471 + (H471 = 0))*(I471 + (I471 = 0))</f>
        <v>6.14</v>
      </c>
      <c r="K471" s="11"/>
      <c r="L471" s="11"/>
      <c r="M471" s="11"/>
    </row>
    <row r="472" spans="1:13" x14ac:dyDescent="0.4">
      <c r="A472" s="11"/>
      <c r="B472" s="11"/>
      <c r="C472" s="10" t="s">
        <v>36</v>
      </c>
      <c r="D472" s="26"/>
      <c r="E472" s="10" t="s">
        <v>37</v>
      </c>
      <c r="F472" s="15">
        <v>1</v>
      </c>
      <c r="G472" s="14">
        <v>409.38</v>
      </c>
      <c r="H472" s="14">
        <v>1</v>
      </c>
      <c r="I472" s="14">
        <v>0.15</v>
      </c>
      <c r="J472" s="12">
        <f>OR(F472&lt;&gt;0,G472&lt;&gt;0,H472&lt;&gt;0,I472&lt;&gt;0)*(F472 + (F472 = 0))*(G472 + (G472 = 0))*(H472 + (H472 = 0))*(I472 + (I472 = 0))</f>
        <v>61.41</v>
      </c>
      <c r="K472" s="11"/>
      <c r="L472" s="11"/>
      <c r="M472" s="11"/>
    </row>
    <row r="473" spans="1:13" x14ac:dyDescent="0.4">
      <c r="A473" s="11"/>
      <c r="B473" s="11"/>
      <c r="C473" s="10" t="s">
        <v>36</v>
      </c>
      <c r="D473" s="26"/>
      <c r="E473" s="10" t="s">
        <v>38</v>
      </c>
      <c r="F473" s="15">
        <v>1</v>
      </c>
      <c r="G473" s="14">
        <v>409.38</v>
      </c>
      <c r="H473" s="14">
        <v>0.1</v>
      </c>
      <c r="I473" s="14">
        <v>0.15</v>
      </c>
      <c r="J473" s="12">
        <f>OR(F473&lt;&gt;0,G473&lt;&gt;0,H473&lt;&gt;0,I473&lt;&gt;0)*(F473 + (F473 = 0))*(G473 + (G473 = 0))*(H473 + (H473 = 0))*(I473 + (I473 = 0))</f>
        <v>6.14</v>
      </c>
      <c r="K473" s="11"/>
      <c r="L473" s="11"/>
      <c r="M473" s="11"/>
    </row>
    <row r="474" spans="1:13" x14ac:dyDescent="0.4">
      <c r="A474" s="11"/>
      <c r="B474" s="11"/>
      <c r="C474" s="10" t="s">
        <v>36</v>
      </c>
      <c r="D474" s="26"/>
      <c r="E474" s="10" t="s">
        <v>52</v>
      </c>
      <c r="F474" s="15">
        <v>1</v>
      </c>
      <c r="G474" s="14">
        <v>409.38</v>
      </c>
      <c r="H474" s="14">
        <v>1</v>
      </c>
      <c r="I474" s="14">
        <v>0.15</v>
      </c>
      <c r="J474" s="12">
        <f>OR(F474&lt;&gt;0,G474&lt;&gt;0,H474&lt;&gt;0,I474&lt;&gt;0)*(F474 + (F474 = 0))*(G474 + (G474 = 0))*(H474 + (H474 = 0))*(I474 + (I474 = 0))</f>
        <v>61.41</v>
      </c>
      <c r="K474" s="11"/>
      <c r="L474" s="11"/>
      <c r="M474" s="11"/>
    </row>
    <row r="475" spans="1:13" x14ac:dyDescent="0.4">
      <c r="A475" s="11"/>
      <c r="B475" s="11"/>
      <c r="C475" s="10" t="s">
        <v>36</v>
      </c>
      <c r="D475" s="26"/>
      <c r="E475" s="10" t="s">
        <v>38</v>
      </c>
      <c r="F475" s="15">
        <v>1</v>
      </c>
      <c r="G475" s="14">
        <v>409.38</v>
      </c>
      <c r="H475" s="14">
        <v>0.1</v>
      </c>
      <c r="I475" s="14">
        <v>0.15</v>
      </c>
      <c r="J475" s="12">
        <f>OR(F475&lt;&gt;0,G475&lt;&gt;0,H475&lt;&gt;0,I475&lt;&gt;0)*(F475 + (F475 = 0))*(G475 + (G475 = 0))*(H475 + (H475 = 0))*(I475 + (I475 = 0))</f>
        <v>6.14</v>
      </c>
      <c r="K475" s="11"/>
      <c r="L475" s="11"/>
      <c r="M475" s="11"/>
    </row>
    <row r="476" spans="1:13" x14ac:dyDescent="0.4">
      <c r="A476" s="11"/>
      <c r="B476" s="11"/>
      <c r="C476" s="10" t="s">
        <v>36</v>
      </c>
      <c r="D476" s="26"/>
      <c r="E476" s="10" t="s">
        <v>53</v>
      </c>
      <c r="F476" s="15">
        <v>1</v>
      </c>
      <c r="G476" s="14">
        <v>125</v>
      </c>
      <c r="H476" s="14">
        <v>1</v>
      </c>
      <c r="I476" s="14">
        <v>0.5</v>
      </c>
      <c r="J476" s="12">
        <f>OR(F476&lt;&gt;0,G476&lt;&gt;0,H476&lt;&gt;0,I476&lt;&gt;0)*(F476 + (F476 = 0))*(G476 + (G476 = 0))*(H476 + (H476 = 0))*(I476 + (I476 = 0))</f>
        <v>62.5</v>
      </c>
      <c r="K476" s="11"/>
      <c r="L476" s="11"/>
      <c r="M476" s="11"/>
    </row>
    <row r="477" spans="1:13" x14ac:dyDescent="0.4">
      <c r="A477" s="11"/>
      <c r="B477" s="11"/>
      <c r="C477" s="10" t="s">
        <v>36</v>
      </c>
      <c r="D477" s="26"/>
      <c r="E477" s="10" t="s">
        <v>54</v>
      </c>
      <c r="F477" s="15">
        <v>1</v>
      </c>
      <c r="G477" s="14">
        <v>126.5</v>
      </c>
      <c r="H477" s="14">
        <v>1</v>
      </c>
      <c r="I477" s="14">
        <v>0.5</v>
      </c>
      <c r="J477" s="12">
        <f>OR(F477&lt;&gt;0,G477&lt;&gt;0,H477&lt;&gt;0,I477&lt;&gt;0)*(F477 + (F477 = 0))*(G477 + (G477 = 0))*(H477 + (H477 = 0))*(I477 + (I477 = 0))</f>
        <v>63.25</v>
      </c>
      <c r="K477" s="11"/>
      <c r="L477" s="11"/>
      <c r="M477" s="11"/>
    </row>
    <row r="478" spans="1:13" x14ac:dyDescent="0.4">
      <c r="A478" s="11"/>
      <c r="B478" s="11"/>
      <c r="C478" s="11"/>
      <c r="D478" s="26"/>
      <c r="E478" s="11"/>
      <c r="F478" s="11"/>
      <c r="G478" s="11"/>
      <c r="H478" s="11"/>
      <c r="I478" s="11"/>
      <c r="J478" s="16" t="s">
        <v>406</v>
      </c>
      <c r="K478" s="17">
        <f>SUM(J470:J477)</f>
        <v>328.4</v>
      </c>
      <c r="L478" s="17">
        <f>SUM(M467:M469)</f>
        <v>12.07</v>
      </c>
      <c r="M478" s="17">
        <f>ROUND(K478*L478,2)</f>
        <v>3963.79</v>
      </c>
    </row>
    <row r="479" spans="1:13" ht="1" customHeight="1" x14ac:dyDescent="0.4">
      <c r="A479" s="18"/>
      <c r="B479" s="18"/>
      <c r="C479" s="18"/>
      <c r="D479" s="27"/>
      <c r="E479" s="18"/>
      <c r="F479" s="18"/>
      <c r="G479" s="18"/>
      <c r="H479" s="18"/>
      <c r="I479" s="18"/>
      <c r="J479" s="18"/>
      <c r="K479" s="18"/>
      <c r="L479" s="18"/>
      <c r="M479" s="18"/>
    </row>
    <row r="480" spans="1:13" ht="21.45" x14ac:dyDescent="0.4">
      <c r="A480" s="9" t="s">
        <v>407</v>
      </c>
      <c r="B480" s="10" t="s">
        <v>20</v>
      </c>
      <c r="C480" s="10" t="s">
        <v>48</v>
      </c>
      <c r="D480" s="25" t="s">
        <v>408</v>
      </c>
      <c r="E480" s="11"/>
      <c r="F480" s="11"/>
      <c r="G480" s="11"/>
      <c r="H480" s="11"/>
      <c r="I480" s="11"/>
      <c r="J480" s="11"/>
      <c r="K480" s="12">
        <f>K483</f>
        <v>159.66</v>
      </c>
      <c r="L480" s="12">
        <f>L483</f>
        <v>7.65</v>
      </c>
      <c r="M480" s="12">
        <f>M483</f>
        <v>1221.4000000000001</v>
      </c>
    </row>
    <row r="481" spans="1:13" ht="21.45" x14ac:dyDescent="0.4">
      <c r="A481" s="10" t="s">
        <v>409</v>
      </c>
      <c r="B481" s="10" t="s">
        <v>110</v>
      </c>
      <c r="C481" s="10" t="s">
        <v>120</v>
      </c>
      <c r="D481" s="25" t="s">
        <v>408</v>
      </c>
      <c r="E481" s="11"/>
      <c r="F481" s="11"/>
      <c r="G481" s="11"/>
      <c r="H481" s="11"/>
      <c r="I481" s="11"/>
      <c r="J481" s="11"/>
      <c r="K481" s="13">
        <v>1.6</v>
      </c>
      <c r="L481" s="14">
        <v>4.78</v>
      </c>
      <c r="M481" s="12">
        <f>ROUND(K481*L481,2)</f>
        <v>7.65</v>
      </c>
    </row>
    <row r="482" spans="1:13" x14ac:dyDescent="0.4">
      <c r="A482" s="11"/>
      <c r="B482" s="11"/>
      <c r="C482" s="10" t="s">
        <v>36</v>
      </c>
      <c r="D482" s="26"/>
      <c r="E482" s="10" t="s">
        <v>410</v>
      </c>
      <c r="F482" s="15"/>
      <c r="G482" s="14"/>
      <c r="H482" s="14"/>
      <c r="I482" s="14"/>
      <c r="J482" s="14">
        <v>159.66</v>
      </c>
      <c r="K482" s="11"/>
      <c r="L482" s="11"/>
      <c r="M482" s="11"/>
    </row>
    <row r="483" spans="1:13" x14ac:dyDescent="0.4">
      <c r="A483" s="11"/>
      <c r="B483" s="11"/>
      <c r="C483" s="11"/>
      <c r="D483" s="26"/>
      <c r="E483" s="11"/>
      <c r="F483" s="11"/>
      <c r="G483" s="11"/>
      <c r="H483" s="11"/>
      <c r="I483" s="11"/>
      <c r="J483" s="16" t="s">
        <v>411</v>
      </c>
      <c r="K483" s="17">
        <f>J482</f>
        <v>159.66</v>
      </c>
      <c r="L483" s="17">
        <f>M481</f>
        <v>7.65</v>
      </c>
      <c r="M483" s="17">
        <f>ROUND(K483*L483,2)</f>
        <v>1221.4000000000001</v>
      </c>
    </row>
    <row r="484" spans="1:13" ht="1" customHeight="1" x14ac:dyDescent="0.4">
      <c r="A484" s="18"/>
      <c r="B484" s="18"/>
      <c r="C484" s="18"/>
      <c r="D484" s="27"/>
      <c r="E484" s="18"/>
      <c r="F484" s="18"/>
      <c r="G484" s="18"/>
      <c r="H484" s="18"/>
      <c r="I484" s="18"/>
      <c r="J484" s="18"/>
      <c r="K484" s="18"/>
      <c r="L484" s="18"/>
      <c r="M484" s="18"/>
    </row>
    <row r="485" spans="1:13" x14ac:dyDescent="0.4">
      <c r="A485" s="11"/>
      <c r="B485" s="11"/>
      <c r="C485" s="11"/>
      <c r="D485" s="26"/>
      <c r="E485" s="11"/>
      <c r="F485" s="11"/>
      <c r="G485" s="11"/>
      <c r="H485" s="11"/>
      <c r="I485" s="11"/>
      <c r="J485" s="16" t="s">
        <v>412</v>
      </c>
      <c r="K485" s="19">
        <v>1</v>
      </c>
      <c r="L485" s="17">
        <f>M466+M480</f>
        <v>5185.1899999999996</v>
      </c>
      <c r="M485" s="17">
        <f>ROUND(K485*L485,2)</f>
        <v>5185.1899999999996</v>
      </c>
    </row>
    <row r="486" spans="1:13" ht="1" customHeight="1" x14ac:dyDescent="0.4">
      <c r="A486" s="18"/>
      <c r="B486" s="18"/>
      <c r="C486" s="18"/>
      <c r="D486" s="27"/>
      <c r="E486" s="18"/>
      <c r="F486" s="18"/>
      <c r="G486" s="18"/>
      <c r="H486" s="18"/>
      <c r="I486" s="18"/>
      <c r="J486" s="18"/>
      <c r="K486" s="18"/>
      <c r="L486" s="18"/>
      <c r="M486" s="18"/>
    </row>
    <row r="487" spans="1:13" x14ac:dyDescent="0.4">
      <c r="A487" s="5" t="s">
        <v>413</v>
      </c>
      <c r="B487" s="5" t="s">
        <v>16</v>
      </c>
      <c r="C487" s="5" t="s">
        <v>17</v>
      </c>
      <c r="D487" s="24" t="s">
        <v>414</v>
      </c>
      <c r="E487" s="6"/>
      <c r="F487" s="6"/>
      <c r="G487" s="6"/>
      <c r="H487" s="6"/>
      <c r="I487" s="6"/>
      <c r="J487" s="6"/>
      <c r="K487" s="7">
        <f>K492</f>
        <v>1</v>
      </c>
      <c r="L487" s="8">
        <f>L492</f>
        <v>680.4</v>
      </c>
      <c r="M487" s="8">
        <f>M492</f>
        <v>680.4</v>
      </c>
    </row>
    <row r="488" spans="1:13" ht="21.45" x14ac:dyDescent="0.4">
      <c r="A488" s="9" t="s">
        <v>415</v>
      </c>
      <c r="B488" s="10" t="s">
        <v>20</v>
      </c>
      <c r="C488" s="10" t="s">
        <v>103</v>
      </c>
      <c r="D488" s="25" t="s">
        <v>416</v>
      </c>
      <c r="E488" s="11"/>
      <c r="F488" s="11"/>
      <c r="G488" s="11"/>
      <c r="H488" s="11"/>
      <c r="I488" s="11"/>
      <c r="J488" s="11"/>
      <c r="K488" s="12">
        <f>K490</f>
        <v>6</v>
      </c>
      <c r="L488" s="12">
        <f>L490</f>
        <v>113.4</v>
      </c>
      <c r="M488" s="12">
        <f>M490</f>
        <v>680.4</v>
      </c>
    </row>
    <row r="489" spans="1:13" ht="21.45" x14ac:dyDescent="0.4">
      <c r="A489" s="10" t="s">
        <v>417</v>
      </c>
      <c r="B489" s="10" t="s">
        <v>110</v>
      </c>
      <c r="C489" s="10" t="s">
        <v>418</v>
      </c>
      <c r="D489" s="25" t="s">
        <v>419</v>
      </c>
      <c r="E489" s="11"/>
      <c r="F489" s="11"/>
      <c r="G489" s="11"/>
      <c r="H489" s="11"/>
      <c r="I489" s="11"/>
      <c r="J489" s="11"/>
      <c r="K489" s="13">
        <v>60</v>
      </c>
      <c r="L489" s="14">
        <v>1.89</v>
      </c>
      <c r="M489" s="12">
        <f>ROUND(K489*L489,2)</f>
        <v>113.4</v>
      </c>
    </row>
    <row r="490" spans="1:13" x14ac:dyDescent="0.4">
      <c r="A490" s="11"/>
      <c r="B490" s="11"/>
      <c r="C490" s="11"/>
      <c r="D490" s="26"/>
      <c r="E490" s="11"/>
      <c r="F490" s="11"/>
      <c r="G490" s="11"/>
      <c r="H490" s="11"/>
      <c r="I490" s="11"/>
      <c r="J490" s="16" t="s">
        <v>420</v>
      </c>
      <c r="K490" s="14">
        <v>6</v>
      </c>
      <c r="L490" s="17">
        <f>M489</f>
        <v>113.4</v>
      </c>
      <c r="M490" s="17">
        <f>ROUND(K490*L490,2)</f>
        <v>680.4</v>
      </c>
    </row>
    <row r="491" spans="1:13" ht="1" customHeight="1" x14ac:dyDescent="0.4">
      <c r="A491" s="18"/>
      <c r="B491" s="18"/>
      <c r="C491" s="18"/>
      <c r="D491" s="27"/>
      <c r="E491" s="18"/>
      <c r="F491" s="18"/>
      <c r="G491" s="18"/>
      <c r="H491" s="18"/>
      <c r="I491" s="18"/>
      <c r="J491" s="18"/>
      <c r="K491" s="18"/>
      <c r="L491" s="18"/>
      <c r="M491" s="18"/>
    </row>
    <row r="492" spans="1:13" x14ac:dyDescent="0.4">
      <c r="A492" s="11"/>
      <c r="B492" s="11"/>
      <c r="C492" s="11"/>
      <c r="D492" s="26"/>
      <c r="E492" s="11"/>
      <c r="F492" s="11"/>
      <c r="G492" s="11"/>
      <c r="H492" s="11"/>
      <c r="I492" s="11"/>
      <c r="J492" s="16" t="s">
        <v>421</v>
      </c>
      <c r="K492" s="19">
        <v>1</v>
      </c>
      <c r="L492" s="17">
        <f>M488</f>
        <v>680.4</v>
      </c>
      <c r="M492" s="17">
        <f>ROUND(K492*L492,2)</f>
        <v>680.4</v>
      </c>
    </row>
    <row r="493" spans="1:13" ht="1" customHeight="1" x14ac:dyDescent="0.4">
      <c r="A493" s="18"/>
      <c r="B493" s="18"/>
      <c r="C493" s="18"/>
      <c r="D493" s="27"/>
      <c r="E493" s="18"/>
      <c r="F493" s="18"/>
      <c r="G493" s="18"/>
      <c r="H493" s="18"/>
      <c r="I493" s="18"/>
      <c r="J493" s="18"/>
      <c r="K493" s="18"/>
      <c r="L493" s="18"/>
      <c r="M493" s="18"/>
    </row>
    <row r="494" spans="1:13" x14ac:dyDescent="0.4">
      <c r="A494" s="5" t="s">
        <v>422</v>
      </c>
      <c r="B494" s="5" t="s">
        <v>16</v>
      </c>
      <c r="C494" s="5" t="s">
        <v>17</v>
      </c>
      <c r="D494" s="24" t="s">
        <v>423</v>
      </c>
      <c r="E494" s="6"/>
      <c r="F494" s="6"/>
      <c r="G494" s="6"/>
      <c r="H494" s="6"/>
      <c r="I494" s="6"/>
      <c r="J494" s="6"/>
      <c r="K494" s="21">
        <v>1</v>
      </c>
      <c r="L494" s="22">
        <v>3796.76</v>
      </c>
      <c r="M494" s="8">
        <f>ROUND(K494*L494,2)</f>
        <v>3796.76</v>
      </c>
    </row>
    <row r="495" spans="1:13" x14ac:dyDescent="0.4">
      <c r="A495" s="11"/>
      <c r="B495" s="11"/>
      <c r="C495" s="11"/>
      <c r="D495" s="26"/>
      <c r="E495" s="11"/>
      <c r="F495" s="11"/>
      <c r="G495" s="11"/>
      <c r="H495" s="11"/>
      <c r="I495" s="11"/>
      <c r="J495" s="16" t="s">
        <v>424</v>
      </c>
      <c r="K495" s="19">
        <v>1</v>
      </c>
      <c r="L495" s="17">
        <f>M4+M50+M91+M204+M323+M409+M465+M487+M494</f>
        <v>188466.51</v>
      </c>
      <c r="M495" s="17">
        <f>ROUND(K495*L495,2)</f>
        <v>188466.51</v>
      </c>
    </row>
    <row r="496" spans="1:13" ht="1" customHeight="1" x14ac:dyDescent="0.4">
      <c r="A496" s="18"/>
      <c r="B496" s="18"/>
      <c r="C496" s="18"/>
      <c r="D496" s="27"/>
      <c r="E496" s="18"/>
      <c r="F496" s="18"/>
      <c r="G496" s="18"/>
      <c r="H496" s="18"/>
      <c r="I496" s="18"/>
      <c r="J496" s="18"/>
      <c r="K496" s="18"/>
      <c r="L496" s="18"/>
      <c r="M496" s="18"/>
    </row>
  </sheetData>
  <dataValidations count="1">
    <dataValidation type="list" allowBlank="1" showInputMessage="1" showErrorMessage="1" sqref="B4:B496" xr:uid="{BAE0D1BC-B1A5-4B0E-A09D-53CC79F6DB9F}">
      <formula1>"Capítol,Partida,Ma d’obra,Maquinària,Material,Altres,Tasca,"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 Arimany</dc:creator>
  <cp:lastModifiedBy>Josep Arimany</cp:lastModifiedBy>
  <dcterms:created xsi:type="dcterms:W3CDTF">2025-11-04T09:02:42Z</dcterms:created>
  <dcterms:modified xsi:type="dcterms:W3CDTF">2025-11-04T09:04:20Z</dcterms:modified>
</cp:coreProperties>
</file>